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арина\резервна папка\2025\грудень\зміни до бюджету 15.12.2025\на сесію\"/>
    </mc:Choice>
  </mc:AlternateContent>
  <xr:revisionPtr revIDLastSave="0" documentId="13_ncr:1_{B643C8F5-84E3-4E1E-9D14-C0B76EB3D1A9}" xr6:coauthVersionLast="45" xr6:coauthVersionMax="45" xr10:uidLastSave="{00000000-0000-0000-0000-000000000000}"/>
  <bookViews>
    <workbookView xWindow="-120" yWindow="-120" windowWidth="20730" windowHeight="11040" xr2:uid="{00000000-000D-0000-FFFF-FFFF00000000}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1" i="1" l="1"/>
  <c r="N21" i="1"/>
  <c r="G21" i="1"/>
  <c r="C21" i="1"/>
  <c r="L21" i="1"/>
  <c r="K21" i="1" l="1"/>
  <c r="D105" i="1"/>
  <c r="D125" i="1"/>
  <c r="L124" i="1" l="1"/>
  <c r="M124" i="1"/>
  <c r="N124" i="1"/>
  <c r="G124" i="1"/>
  <c r="C124" i="1"/>
  <c r="K124" i="1" s="1"/>
  <c r="L111" i="1" l="1"/>
  <c r="L110" i="1" s="1"/>
  <c r="M111" i="1"/>
  <c r="N111" i="1"/>
  <c r="G111" i="1"/>
  <c r="G110" i="1" s="1"/>
  <c r="C111" i="1"/>
  <c r="C110" i="1" s="1"/>
  <c r="D110" i="1"/>
  <c r="E110" i="1"/>
  <c r="F110" i="1"/>
  <c r="H110" i="1"/>
  <c r="I110" i="1"/>
  <c r="J110" i="1"/>
  <c r="M110" i="1"/>
  <c r="N110" i="1"/>
  <c r="K111" i="1" l="1"/>
  <c r="K110" i="1" s="1"/>
  <c r="D103" i="1"/>
  <c r="E103" i="1"/>
  <c r="F103" i="1"/>
  <c r="H103" i="1"/>
  <c r="I103" i="1"/>
  <c r="J103" i="1"/>
  <c r="D112" i="1" l="1"/>
  <c r="E112" i="1"/>
  <c r="F112" i="1"/>
  <c r="H112" i="1"/>
  <c r="I112" i="1"/>
  <c r="J112" i="1"/>
  <c r="N107" i="1" l="1"/>
  <c r="M107" i="1"/>
  <c r="L107" i="1"/>
  <c r="G107" i="1"/>
  <c r="C107" i="1"/>
  <c r="K107" i="1" l="1"/>
  <c r="L116" i="1"/>
  <c r="M116" i="1"/>
  <c r="N116" i="1"/>
  <c r="G116" i="1"/>
  <c r="C116" i="1"/>
  <c r="N104" i="1"/>
  <c r="M104" i="1"/>
  <c r="L104" i="1"/>
  <c r="G104" i="1"/>
  <c r="C104" i="1"/>
  <c r="K104" i="1" l="1"/>
  <c r="K116" i="1"/>
  <c r="D129" i="1"/>
  <c r="E129" i="1"/>
  <c r="F129" i="1"/>
  <c r="H129" i="1"/>
  <c r="I129" i="1"/>
  <c r="J129" i="1"/>
  <c r="G130" i="1"/>
  <c r="G129" i="1" s="1"/>
  <c r="G128" i="1"/>
  <c r="L128" i="1"/>
  <c r="M128" i="1"/>
  <c r="N128" i="1"/>
  <c r="L130" i="1"/>
  <c r="L129" i="1" s="1"/>
  <c r="M130" i="1"/>
  <c r="M129" i="1" s="1"/>
  <c r="N130" i="1"/>
  <c r="N129" i="1" s="1"/>
  <c r="C130" i="1"/>
  <c r="K130" i="1" s="1"/>
  <c r="K129" i="1" s="1"/>
  <c r="C129" i="1" l="1"/>
  <c r="L115" i="1"/>
  <c r="M115" i="1"/>
  <c r="N115" i="1"/>
  <c r="L117" i="1"/>
  <c r="M117" i="1"/>
  <c r="N117" i="1"/>
  <c r="G115" i="1"/>
  <c r="G117" i="1"/>
  <c r="C115" i="1"/>
  <c r="C117" i="1"/>
  <c r="K117" i="1" l="1"/>
  <c r="K115" i="1"/>
  <c r="G102" i="1"/>
  <c r="C113" i="1" l="1"/>
  <c r="C114" i="1"/>
  <c r="G113" i="1" l="1"/>
  <c r="D38" i="1" l="1"/>
  <c r="C38" i="1" s="1"/>
  <c r="H38" i="1" l="1"/>
  <c r="L125" i="1" l="1"/>
  <c r="M125" i="1"/>
  <c r="N125" i="1"/>
  <c r="G125" i="1"/>
  <c r="C125" i="1"/>
  <c r="K125" i="1" l="1"/>
  <c r="L93" i="1"/>
  <c r="M93" i="1"/>
  <c r="N93" i="1"/>
  <c r="G93" i="1"/>
  <c r="C93" i="1"/>
  <c r="D92" i="1"/>
  <c r="D91" i="1" s="1"/>
  <c r="E92" i="1"/>
  <c r="E91" i="1" s="1"/>
  <c r="H92" i="1"/>
  <c r="H91" i="1" s="1"/>
  <c r="I92" i="1"/>
  <c r="I91" i="1" s="1"/>
  <c r="D16" i="1"/>
  <c r="E16" i="1"/>
  <c r="F16" i="1"/>
  <c r="H16" i="1"/>
  <c r="I16" i="1"/>
  <c r="J16" i="1"/>
  <c r="G22" i="1"/>
  <c r="C22" i="1"/>
  <c r="L22" i="1"/>
  <c r="M22" i="1"/>
  <c r="N22" i="1"/>
  <c r="K93" i="1" l="1"/>
  <c r="K22" i="1"/>
  <c r="D66" i="1" l="1"/>
  <c r="E66" i="1"/>
  <c r="F66" i="1"/>
  <c r="H66" i="1"/>
  <c r="I66" i="1"/>
  <c r="J66" i="1"/>
  <c r="L69" i="1"/>
  <c r="M69" i="1"/>
  <c r="N69" i="1"/>
  <c r="G69" i="1"/>
  <c r="C69" i="1"/>
  <c r="L51" i="1"/>
  <c r="M51" i="1"/>
  <c r="N51" i="1"/>
  <c r="G51" i="1"/>
  <c r="C51" i="1"/>
  <c r="K51" i="1" l="1"/>
  <c r="K69" i="1"/>
  <c r="D127" i="1" l="1"/>
  <c r="E127" i="1"/>
  <c r="F127" i="1"/>
  <c r="H127" i="1"/>
  <c r="H126" i="1" s="1"/>
  <c r="I127" i="1"/>
  <c r="I126" i="1" s="1"/>
  <c r="J127" i="1"/>
  <c r="J126" i="1" s="1"/>
  <c r="C128" i="1"/>
  <c r="F126" i="1" l="1"/>
  <c r="N126" i="1" s="1"/>
  <c r="N127" i="1"/>
  <c r="E126" i="1"/>
  <c r="M126" i="1" s="1"/>
  <c r="M127" i="1"/>
  <c r="C127" i="1"/>
  <c r="K128" i="1"/>
  <c r="D126" i="1"/>
  <c r="L126" i="1" s="1"/>
  <c r="L127" i="1"/>
  <c r="G127" i="1"/>
  <c r="G126" i="1" s="1"/>
  <c r="D71" i="1"/>
  <c r="E71" i="1"/>
  <c r="F71" i="1"/>
  <c r="H71" i="1"/>
  <c r="I71" i="1"/>
  <c r="J71" i="1"/>
  <c r="L75" i="1"/>
  <c r="M75" i="1"/>
  <c r="N75" i="1"/>
  <c r="C75" i="1"/>
  <c r="G75" i="1"/>
  <c r="C126" i="1" l="1"/>
  <c r="K126" i="1" s="1"/>
  <c r="K127" i="1"/>
  <c r="K75" i="1"/>
  <c r="N102" i="1"/>
  <c r="N101" i="1" s="1"/>
  <c r="M102" i="1"/>
  <c r="M101" i="1" s="1"/>
  <c r="L102" i="1"/>
  <c r="L101" i="1" s="1"/>
  <c r="D101" i="1"/>
  <c r="D100" i="1" s="1"/>
  <c r="E101" i="1"/>
  <c r="E100" i="1" s="1"/>
  <c r="F101" i="1"/>
  <c r="F100" i="1" s="1"/>
  <c r="H101" i="1"/>
  <c r="H100" i="1" s="1"/>
  <c r="I101" i="1"/>
  <c r="I100" i="1" s="1"/>
  <c r="J101" i="1"/>
  <c r="J100" i="1" s="1"/>
  <c r="C102" i="1"/>
  <c r="C101" i="1" s="1"/>
  <c r="D23" i="1" l="1"/>
  <c r="H83" i="1" l="1"/>
  <c r="L39" i="1" l="1"/>
  <c r="M39" i="1"/>
  <c r="N39" i="1"/>
  <c r="L40" i="1"/>
  <c r="M40" i="1"/>
  <c r="N40" i="1"/>
  <c r="C39" i="1"/>
  <c r="C40" i="1"/>
  <c r="G39" i="1"/>
  <c r="G40" i="1"/>
  <c r="K40" i="1" l="1"/>
  <c r="K39" i="1"/>
  <c r="L17" i="1"/>
  <c r="M17" i="1"/>
  <c r="N17" i="1"/>
  <c r="L18" i="1"/>
  <c r="M18" i="1"/>
  <c r="N18" i="1"/>
  <c r="L19" i="1"/>
  <c r="M19" i="1"/>
  <c r="N19" i="1"/>
  <c r="L20" i="1"/>
  <c r="M20" i="1"/>
  <c r="N20" i="1"/>
  <c r="L24" i="1"/>
  <c r="M24" i="1"/>
  <c r="N24" i="1"/>
  <c r="L27" i="1"/>
  <c r="M27" i="1"/>
  <c r="N27" i="1"/>
  <c r="L28" i="1"/>
  <c r="M28" i="1"/>
  <c r="N28" i="1"/>
  <c r="L30" i="1"/>
  <c r="M30" i="1"/>
  <c r="N30" i="1"/>
  <c r="L32" i="1"/>
  <c r="M32" i="1"/>
  <c r="N32" i="1"/>
  <c r="L35" i="1"/>
  <c r="M35" i="1"/>
  <c r="N35" i="1"/>
  <c r="L37" i="1"/>
  <c r="M37" i="1"/>
  <c r="N37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2" i="1"/>
  <c r="M52" i="1"/>
  <c r="N52" i="1"/>
  <c r="L54" i="1"/>
  <c r="M54" i="1"/>
  <c r="N54" i="1"/>
  <c r="L56" i="1"/>
  <c r="M56" i="1"/>
  <c r="N56" i="1"/>
  <c r="L57" i="1"/>
  <c r="M57" i="1"/>
  <c r="N57" i="1"/>
  <c r="L58" i="1"/>
  <c r="M58" i="1"/>
  <c r="N58" i="1"/>
  <c r="L61" i="1"/>
  <c r="M61" i="1"/>
  <c r="N61" i="1"/>
  <c r="L62" i="1"/>
  <c r="M62" i="1"/>
  <c r="N62" i="1"/>
  <c r="L63" i="1"/>
  <c r="M63" i="1"/>
  <c r="N63" i="1"/>
  <c r="L67" i="1"/>
  <c r="M67" i="1"/>
  <c r="N67" i="1"/>
  <c r="L68" i="1"/>
  <c r="M68" i="1"/>
  <c r="N68" i="1"/>
  <c r="L72" i="1"/>
  <c r="M72" i="1"/>
  <c r="N72" i="1"/>
  <c r="L73" i="1"/>
  <c r="M73" i="1"/>
  <c r="N73" i="1"/>
  <c r="L74" i="1"/>
  <c r="M74" i="1"/>
  <c r="N74" i="1"/>
  <c r="L77" i="1"/>
  <c r="M77" i="1"/>
  <c r="N77" i="1"/>
  <c r="L79" i="1"/>
  <c r="M79" i="1"/>
  <c r="N79" i="1"/>
  <c r="L80" i="1"/>
  <c r="M80" i="1"/>
  <c r="N80" i="1"/>
  <c r="L81" i="1"/>
  <c r="M81" i="1"/>
  <c r="N81" i="1"/>
  <c r="L84" i="1"/>
  <c r="M84" i="1"/>
  <c r="N84" i="1"/>
  <c r="L85" i="1"/>
  <c r="M85" i="1"/>
  <c r="N85" i="1"/>
  <c r="L86" i="1"/>
  <c r="M86" i="1"/>
  <c r="N86" i="1"/>
  <c r="L89" i="1"/>
  <c r="M89" i="1"/>
  <c r="N89" i="1"/>
  <c r="L94" i="1"/>
  <c r="L92" i="1" s="1"/>
  <c r="L91" i="1" s="1"/>
  <c r="M94" i="1"/>
  <c r="M92" i="1" s="1"/>
  <c r="M91" i="1" s="1"/>
  <c r="L97" i="1"/>
  <c r="M97" i="1"/>
  <c r="L105" i="1"/>
  <c r="M105" i="1"/>
  <c r="N105" i="1"/>
  <c r="L106" i="1"/>
  <c r="M106" i="1"/>
  <c r="N106" i="1"/>
  <c r="L108" i="1"/>
  <c r="M108" i="1"/>
  <c r="N108" i="1"/>
  <c r="L109" i="1"/>
  <c r="M109" i="1"/>
  <c r="N109" i="1"/>
  <c r="L113" i="1"/>
  <c r="M113" i="1"/>
  <c r="N113" i="1"/>
  <c r="L114" i="1"/>
  <c r="M114" i="1"/>
  <c r="L118" i="1"/>
  <c r="M118" i="1"/>
  <c r="N118" i="1"/>
  <c r="L119" i="1"/>
  <c r="M119" i="1"/>
  <c r="N119" i="1"/>
  <c r="L120" i="1"/>
  <c r="M120" i="1"/>
  <c r="N120" i="1"/>
  <c r="L121" i="1"/>
  <c r="M121" i="1"/>
  <c r="N121" i="1"/>
  <c r="L122" i="1"/>
  <c r="M122" i="1"/>
  <c r="N122" i="1"/>
  <c r="L123" i="1"/>
  <c r="M123" i="1"/>
  <c r="N123" i="1"/>
  <c r="G123" i="1"/>
  <c r="G122" i="1"/>
  <c r="G121" i="1"/>
  <c r="G120" i="1"/>
  <c r="G119" i="1"/>
  <c r="G118" i="1"/>
  <c r="G114" i="1"/>
  <c r="G109" i="1"/>
  <c r="G108" i="1"/>
  <c r="G106" i="1"/>
  <c r="G105" i="1"/>
  <c r="I99" i="1"/>
  <c r="J97" i="1"/>
  <c r="J96" i="1" s="1"/>
  <c r="J95" i="1" s="1"/>
  <c r="G97" i="1"/>
  <c r="G96" i="1" s="1"/>
  <c r="G95" i="1" s="1"/>
  <c r="I96" i="1"/>
  <c r="I95" i="1" s="1"/>
  <c r="I90" i="1" s="1"/>
  <c r="H96" i="1"/>
  <c r="H95" i="1" s="1"/>
  <c r="H90" i="1" s="1"/>
  <c r="J94" i="1"/>
  <c r="J92" i="1" s="1"/>
  <c r="J91" i="1" s="1"/>
  <c r="G94" i="1"/>
  <c r="G92" i="1" s="1"/>
  <c r="G91" i="1" s="1"/>
  <c r="G89" i="1"/>
  <c r="G88" i="1" s="1"/>
  <c r="G87" i="1" s="1"/>
  <c r="J88" i="1"/>
  <c r="J87" i="1" s="1"/>
  <c r="I88" i="1"/>
  <c r="I87" i="1" s="1"/>
  <c r="H88" i="1"/>
  <c r="H87" i="1" s="1"/>
  <c r="G86" i="1"/>
  <c r="G85" i="1"/>
  <c r="G84" i="1"/>
  <c r="J83" i="1"/>
  <c r="J82" i="1" s="1"/>
  <c r="I83" i="1"/>
  <c r="I82" i="1" s="1"/>
  <c r="H82" i="1"/>
  <c r="G81" i="1"/>
  <c r="G80" i="1"/>
  <c r="G79" i="1"/>
  <c r="J78" i="1"/>
  <c r="I78" i="1"/>
  <c r="H78" i="1"/>
  <c r="G77" i="1"/>
  <c r="G76" i="1" s="1"/>
  <c r="J76" i="1"/>
  <c r="I76" i="1"/>
  <c r="H76" i="1"/>
  <c r="G74" i="1"/>
  <c r="G73" i="1"/>
  <c r="G72" i="1"/>
  <c r="G68" i="1"/>
  <c r="G67" i="1"/>
  <c r="J65" i="1"/>
  <c r="I65" i="1"/>
  <c r="H65" i="1"/>
  <c r="G63" i="1"/>
  <c r="G62" i="1"/>
  <c r="G61" i="1"/>
  <c r="J60" i="1"/>
  <c r="J59" i="1" s="1"/>
  <c r="I60" i="1"/>
  <c r="I59" i="1" s="1"/>
  <c r="H60" i="1"/>
  <c r="H59" i="1" s="1"/>
  <c r="G58" i="1"/>
  <c r="G57" i="1"/>
  <c r="G56" i="1"/>
  <c r="J55" i="1"/>
  <c r="I55" i="1"/>
  <c r="H55" i="1"/>
  <c r="G54" i="1"/>
  <c r="G53" i="1" s="1"/>
  <c r="J53" i="1"/>
  <c r="I53" i="1"/>
  <c r="H53" i="1"/>
  <c r="G52" i="1"/>
  <c r="G50" i="1"/>
  <c r="G49" i="1"/>
  <c r="G48" i="1"/>
  <c r="G47" i="1"/>
  <c r="G46" i="1"/>
  <c r="G45" i="1"/>
  <c r="G44" i="1"/>
  <c r="G43" i="1"/>
  <c r="J42" i="1"/>
  <c r="I42" i="1"/>
  <c r="H42" i="1"/>
  <c r="G37" i="1"/>
  <c r="G36" i="1" s="1"/>
  <c r="J36" i="1"/>
  <c r="I36" i="1"/>
  <c r="H36" i="1"/>
  <c r="G35" i="1"/>
  <c r="G34" i="1" s="1"/>
  <c r="J34" i="1"/>
  <c r="I34" i="1"/>
  <c r="H34" i="1"/>
  <c r="G32" i="1"/>
  <c r="G31" i="1" s="1"/>
  <c r="J31" i="1"/>
  <c r="I31" i="1"/>
  <c r="H31" i="1"/>
  <c r="G30" i="1"/>
  <c r="G29" i="1" s="1"/>
  <c r="J29" i="1"/>
  <c r="I29" i="1"/>
  <c r="H29" i="1"/>
  <c r="G28" i="1"/>
  <c r="G27" i="1"/>
  <c r="J26" i="1"/>
  <c r="I26" i="1"/>
  <c r="H26" i="1"/>
  <c r="G24" i="1"/>
  <c r="G23" i="1" s="1"/>
  <c r="J23" i="1"/>
  <c r="I23" i="1"/>
  <c r="H23" i="1"/>
  <c r="G20" i="1"/>
  <c r="G19" i="1"/>
  <c r="G18" i="1"/>
  <c r="G17" i="1"/>
  <c r="L103" i="1" l="1"/>
  <c r="G103" i="1"/>
  <c r="M103" i="1"/>
  <c r="N103" i="1"/>
  <c r="L112" i="1"/>
  <c r="M112" i="1"/>
  <c r="G112" i="1"/>
  <c r="J90" i="1"/>
  <c r="G90" i="1"/>
  <c r="G16" i="1"/>
  <c r="G15" i="1" s="1"/>
  <c r="L66" i="1"/>
  <c r="G66" i="1"/>
  <c r="G65" i="1" s="1"/>
  <c r="M66" i="1"/>
  <c r="N66" i="1"/>
  <c r="G71" i="1"/>
  <c r="I15" i="1"/>
  <c r="J15" i="1"/>
  <c r="J25" i="1"/>
  <c r="I70" i="1"/>
  <c r="I64" i="1" s="1"/>
  <c r="J41" i="1"/>
  <c r="H25" i="1"/>
  <c r="J70" i="1"/>
  <c r="J64" i="1" s="1"/>
  <c r="I25" i="1"/>
  <c r="G83" i="1"/>
  <c r="G82" i="1" s="1"/>
  <c r="G78" i="1"/>
  <c r="H70" i="1"/>
  <c r="H64" i="1" s="1"/>
  <c r="G55" i="1"/>
  <c r="G42" i="1"/>
  <c r="G26" i="1"/>
  <c r="G25" i="1" s="1"/>
  <c r="H15" i="1"/>
  <c r="H99" i="1"/>
  <c r="I41" i="1"/>
  <c r="H41" i="1"/>
  <c r="G60" i="1"/>
  <c r="G59" i="1" s="1"/>
  <c r="J99" i="1"/>
  <c r="C123" i="1"/>
  <c r="K123" i="1" s="1"/>
  <c r="C122" i="1"/>
  <c r="K122" i="1" s="1"/>
  <c r="C121" i="1"/>
  <c r="K121" i="1" s="1"/>
  <c r="C120" i="1"/>
  <c r="K120" i="1" s="1"/>
  <c r="C119" i="1"/>
  <c r="K119" i="1" s="1"/>
  <c r="C118" i="1"/>
  <c r="K114" i="1"/>
  <c r="C109" i="1"/>
  <c r="C108" i="1"/>
  <c r="K108" i="1" s="1"/>
  <c r="C106" i="1"/>
  <c r="C105" i="1"/>
  <c r="E99" i="1"/>
  <c r="F97" i="1"/>
  <c r="C97" i="1"/>
  <c r="K97" i="1" s="1"/>
  <c r="E96" i="1"/>
  <c r="M96" i="1" s="1"/>
  <c r="D96" i="1"/>
  <c r="L96" i="1" s="1"/>
  <c r="F94" i="1"/>
  <c r="F92" i="1" s="1"/>
  <c r="F91" i="1" s="1"/>
  <c r="C94" i="1"/>
  <c r="C89" i="1"/>
  <c r="F88" i="1"/>
  <c r="N88" i="1" s="1"/>
  <c r="E88" i="1"/>
  <c r="M88" i="1" s="1"/>
  <c r="D88" i="1"/>
  <c r="L88" i="1" s="1"/>
  <c r="C86" i="1"/>
  <c r="K86" i="1" s="1"/>
  <c r="C85" i="1"/>
  <c r="C84" i="1"/>
  <c r="K84" i="1" s="1"/>
  <c r="F83" i="1"/>
  <c r="E83" i="1"/>
  <c r="D83" i="1"/>
  <c r="C81" i="1"/>
  <c r="C80" i="1"/>
  <c r="K80" i="1" s="1"/>
  <c r="C79" i="1"/>
  <c r="K79" i="1" s="1"/>
  <c r="F78" i="1"/>
  <c r="N78" i="1" s="1"/>
  <c r="E78" i="1"/>
  <c r="M78" i="1" s="1"/>
  <c r="D78" i="1"/>
  <c r="L78" i="1" s="1"/>
  <c r="C77" i="1"/>
  <c r="K77" i="1" s="1"/>
  <c r="F76" i="1"/>
  <c r="E76" i="1"/>
  <c r="M76" i="1" s="1"/>
  <c r="D76" i="1"/>
  <c r="C74" i="1"/>
  <c r="C73" i="1"/>
  <c r="K73" i="1" s="1"/>
  <c r="C72" i="1"/>
  <c r="N71" i="1"/>
  <c r="L71" i="1"/>
  <c r="C68" i="1"/>
  <c r="C67" i="1"/>
  <c r="K67" i="1" s="1"/>
  <c r="C63" i="1"/>
  <c r="K63" i="1" s="1"/>
  <c r="C62" i="1"/>
  <c r="K62" i="1" s="1"/>
  <c r="C61" i="1"/>
  <c r="K61" i="1" s="1"/>
  <c r="F60" i="1"/>
  <c r="N60" i="1" s="1"/>
  <c r="E60" i="1"/>
  <c r="D60" i="1"/>
  <c r="L60" i="1" s="1"/>
  <c r="C58" i="1"/>
  <c r="K58" i="1" s="1"/>
  <c r="C57" i="1"/>
  <c r="K57" i="1" s="1"/>
  <c r="C56" i="1"/>
  <c r="K56" i="1" s="1"/>
  <c r="F55" i="1"/>
  <c r="N55" i="1" s="1"/>
  <c r="E55" i="1"/>
  <c r="M55" i="1" s="1"/>
  <c r="D55" i="1"/>
  <c r="L55" i="1" s="1"/>
  <c r="C54" i="1"/>
  <c r="K54" i="1" s="1"/>
  <c r="F53" i="1"/>
  <c r="N53" i="1" s="1"/>
  <c r="E53" i="1"/>
  <c r="M53" i="1" s="1"/>
  <c r="D53" i="1"/>
  <c r="L53" i="1" s="1"/>
  <c r="C52" i="1"/>
  <c r="K52" i="1" s="1"/>
  <c r="C50" i="1"/>
  <c r="K50" i="1" s="1"/>
  <c r="C49" i="1"/>
  <c r="K49" i="1" s="1"/>
  <c r="C48" i="1"/>
  <c r="C47" i="1"/>
  <c r="K47" i="1" s="1"/>
  <c r="C46" i="1"/>
  <c r="K46" i="1" s="1"/>
  <c r="C45" i="1"/>
  <c r="K45" i="1" s="1"/>
  <c r="C44" i="1"/>
  <c r="K44" i="1" s="1"/>
  <c r="C43" i="1"/>
  <c r="K43" i="1" s="1"/>
  <c r="F42" i="1"/>
  <c r="N42" i="1" s="1"/>
  <c r="E42" i="1"/>
  <c r="M42" i="1" s="1"/>
  <c r="D42" i="1"/>
  <c r="L42" i="1" s="1"/>
  <c r="C37" i="1"/>
  <c r="K37" i="1" s="1"/>
  <c r="F36" i="1"/>
  <c r="N36" i="1" s="1"/>
  <c r="E36" i="1"/>
  <c r="D36" i="1"/>
  <c r="L36" i="1" s="1"/>
  <c r="C35" i="1"/>
  <c r="K35" i="1" s="1"/>
  <c r="F34" i="1"/>
  <c r="E34" i="1"/>
  <c r="D34" i="1"/>
  <c r="C32" i="1"/>
  <c r="K32" i="1" s="1"/>
  <c r="F31" i="1"/>
  <c r="N31" i="1" s="1"/>
  <c r="E31" i="1"/>
  <c r="M31" i="1" s="1"/>
  <c r="D31" i="1"/>
  <c r="L31" i="1" s="1"/>
  <c r="C30" i="1"/>
  <c r="K30" i="1" s="1"/>
  <c r="F29" i="1"/>
  <c r="N29" i="1" s="1"/>
  <c r="E29" i="1"/>
  <c r="M29" i="1" s="1"/>
  <c r="D29" i="1"/>
  <c r="L29" i="1" s="1"/>
  <c r="C28" i="1"/>
  <c r="K28" i="1" s="1"/>
  <c r="C27" i="1"/>
  <c r="K27" i="1" s="1"/>
  <c r="F26" i="1"/>
  <c r="E26" i="1"/>
  <c r="M26" i="1" s="1"/>
  <c r="D26" i="1"/>
  <c r="L26" i="1" s="1"/>
  <c r="C24" i="1"/>
  <c r="K24" i="1" s="1"/>
  <c r="F23" i="1"/>
  <c r="N23" i="1" s="1"/>
  <c r="E23" i="1"/>
  <c r="M23" i="1" s="1"/>
  <c r="L23" i="1"/>
  <c r="C20" i="1"/>
  <c r="K20" i="1" s="1"/>
  <c r="C19" i="1"/>
  <c r="K19" i="1" s="1"/>
  <c r="C18" i="1"/>
  <c r="C17" i="1"/>
  <c r="K17" i="1" s="1"/>
  <c r="M16" i="1"/>
  <c r="M100" i="1" l="1"/>
  <c r="L100" i="1"/>
  <c r="K109" i="1"/>
  <c r="C103" i="1"/>
  <c r="F33" i="1"/>
  <c r="K105" i="1"/>
  <c r="C112" i="1"/>
  <c r="D33" i="1"/>
  <c r="K106" i="1"/>
  <c r="K118" i="1"/>
  <c r="K94" i="1"/>
  <c r="K92" i="1" s="1"/>
  <c r="K91" i="1" s="1"/>
  <c r="C92" i="1"/>
  <c r="C91" i="1" s="1"/>
  <c r="C66" i="1"/>
  <c r="K18" i="1"/>
  <c r="C16" i="1"/>
  <c r="K72" i="1"/>
  <c r="C71" i="1"/>
  <c r="C53" i="1"/>
  <c r="K53" i="1" s="1"/>
  <c r="G101" i="1"/>
  <c r="G100" i="1" s="1"/>
  <c r="K102" i="1"/>
  <c r="E33" i="1"/>
  <c r="D95" i="1"/>
  <c r="C76" i="1"/>
  <c r="K76" i="1" s="1"/>
  <c r="C29" i="1"/>
  <c r="K29" i="1" s="1"/>
  <c r="N114" i="1"/>
  <c r="N112" i="1" s="1"/>
  <c r="N100" i="1" s="1"/>
  <c r="F99" i="1"/>
  <c r="K113" i="1"/>
  <c r="D87" i="1"/>
  <c r="L87" i="1" s="1"/>
  <c r="C36" i="1"/>
  <c r="K36" i="1" s="1"/>
  <c r="M34" i="1"/>
  <c r="G41" i="1"/>
  <c r="E59" i="1"/>
  <c r="M60" i="1"/>
  <c r="F96" i="1"/>
  <c r="N97" i="1"/>
  <c r="K74" i="1"/>
  <c r="N94" i="1"/>
  <c r="N92" i="1" s="1"/>
  <c r="N91" i="1" s="1"/>
  <c r="K68" i="1"/>
  <c r="K66" i="1" s="1"/>
  <c r="D70" i="1"/>
  <c r="L70" i="1" s="1"/>
  <c r="L76" i="1"/>
  <c r="C83" i="1"/>
  <c r="K85" i="1"/>
  <c r="M36" i="1"/>
  <c r="L34" i="1"/>
  <c r="C78" i="1"/>
  <c r="K78" i="1" s="1"/>
  <c r="K81" i="1"/>
  <c r="E87" i="1"/>
  <c r="M87" i="1" s="1"/>
  <c r="E95" i="1"/>
  <c r="C88" i="1"/>
  <c r="K89" i="1"/>
  <c r="E25" i="1"/>
  <c r="M25" i="1" s="1"/>
  <c r="C34" i="1"/>
  <c r="D59" i="1"/>
  <c r="L59" i="1" s="1"/>
  <c r="E65" i="1"/>
  <c r="M65" i="1" s="1"/>
  <c r="E70" i="1"/>
  <c r="M70" i="1" s="1"/>
  <c r="M71" i="1"/>
  <c r="F70" i="1"/>
  <c r="N70" i="1" s="1"/>
  <c r="N76" i="1"/>
  <c r="D82" i="1"/>
  <c r="L82" i="1" s="1"/>
  <c r="L83" i="1"/>
  <c r="F87" i="1"/>
  <c r="N87" i="1" s="1"/>
  <c r="C96" i="1"/>
  <c r="G70" i="1"/>
  <c r="G64" i="1" s="1"/>
  <c r="D15" i="1"/>
  <c r="L16" i="1"/>
  <c r="D65" i="1"/>
  <c r="L65" i="1" s="1"/>
  <c r="F82" i="1"/>
  <c r="N82" i="1" s="1"/>
  <c r="N83" i="1"/>
  <c r="F15" i="1"/>
  <c r="N16" i="1"/>
  <c r="E15" i="1"/>
  <c r="M15" i="1" s="1"/>
  <c r="C23" i="1"/>
  <c r="K23" i="1" s="1"/>
  <c r="F25" i="1"/>
  <c r="N25" i="1" s="1"/>
  <c r="N26" i="1"/>
  <c r="C31" i="1"/>
  <c r="K31" i="1" s="1"/>
  <c r="N34" i="1"/>
  <c r="C42" i="1"/>
  <c r="K42" i="1" s="1"/>
  <c r="K48" i="1"/>
  <c r="F59" i="1"/>
  <c r="N59" i="1" s="1"/>
  <c r="F65" i="1"/>
  <c r="N65" i="1" s="1"/>
  <c r="E82" i="1"/>
  <c r="M82" i="1" s="1"/>
  <c r="M83" i="1"/>
  <c r="D25" i="1"/>
  <c r="L25" i="1" s="1"/>
  <c r="C26" i="1"/>
  <c r="E41" i="1"/>
  <c r="M41" i="1" s="1"/>
  <c r="C55" i="1"/>
  <c r="D41" i="1"/>
  <c r="F41" i="1"/>
  <c r="C60" i="1"/>
  <c r="C100" i="1" l="1"/>
  <c r="C99" i="1" s="1"/>
  <c r="K103" i="1"/>
  <c r="K112" i="1"/>
  <c r="G99" i="1"/>
  <c r="K101" i="1"/>
  <c r="D99" i="1"/>
  <c r="L99" i="1"/>
  <c r="C15" i="1"/>
  <c r="K15" i="1" s="1"/>
  <c r="D14" i="1"/>
  <c r="M95" i="1"/>
  <c r="M90" i="1" s="1"/>
  <c r="E90" i="1"/>
  <c r="L95" i="1"/>
  <c r="L90" i="1" s="1"/>
  <c r="D90" i="1"/>
  <c r="C33" i="1"/>
  <c r="N15" i="1"/>
  <c r="F14" i="1"/>
  <c r="M59" i="1"/>
  <c r="E14" i="1"/>
  <c r="L15" i="1"/>
  <c r="M99" i="1"/>
  <c r="K34" i="1"/>
  <c r="D64" i="1"/>
  <c r="L64" i="1" s="1"/>
  <c r="C41" i="1"/>
  <c r="K41" i="1" s="1"/>
  <c r="K55" i="1"/>
  <c r="F64" i="1"/>
  <c r="N64" i="1" s="1"/>
  <c r="C70" i="1"/>
  <c r="K70" i="1" s="1"/>
  <c r="K71" i="1"/>
  <c r="C59" i="1"/>
  <c r="K59" i="1" s="1"/>
  <c r="K60" i="1"/>
  <c r="F95" i="1"/>
  <c r="N96" i="1"/>
  <c r="E64" i="1"/>
  <c r="M64" i="1" s="1"/>
  <c r="N41" i="1"/>
  <c r="K16" i="1"/>
  <c r="C25" i="1"/>
  <c r="K25" i="1" s="1"/>
  <c r="K26" i="1"/>
  <c r="C87" i="1"/>
  <c r="K87" i="1" s="1"/>
  <c r="K88" i="1"/>
  <c r="C82" i="1"/>
  <c r="K82" i="1" s="1"/>
  <c r="K83" i="1"/>
  <c r="L41" i="1"/>
  <c r="K96" i="1"/>
  <c r="C95" i="1"/>
  <c r="K95" i="1" s="1"/>
  <c r="K90" i="1" s="1"/>
  <c r="C65" i="1"/>
  <c r="N99" i="1"/>
  <c r="K100" i="1" l="1"/>
  <c r="K99" i="1" s="1"/>
  <c r="C14" i="1"/>
  <c r="C90" i="1"/>
  <c r="N95" i="1"/>
  <c r="N90" i="1" s="1"/>
  <c r="F90" i="1"/>
  <c r="E98" i="1"/>
  <c r="E131" i="1" s="1"/>
  <c r="D98" i="1"/>
  <c r="D131" i="1" s="1"/>
  <c r="K65" i="1"/>
  <c r="C64" i="1"/>
  <c r="K64" i="1" s="1"/>
  <c r="F98" i="1" l="1"/>
  <c r="F131" i="1" s="1"/>
  <c r="C98" i="1"/>
  <c r="C131" i="1" s="1"/>
  <c r="N38" i="1"/>
  <c r="N33" i="1" s="1"/>
  <c r="N14" i="1" s="1"/>
  <c r="N98" i="1" s="1"/>
  <c r="N131" i="1" s="1"/>
  <c r="L38" i="1"/>
  <c r="L33" i="1" s="1"/>
  <c r="L14" i="1" s="1"/>
  <c r="L98" i="1" s="1"/>
  <c r="L131" i="1" s="1"/>
  <c r="M38" i="1"/>
  <c r="M33" i="1" s="1"/>
  <c r="M14" i="1" s="1"/>
  <c r="M98" i="1" s="1"/>
  <c r="M131" i="1" s="1"/>
  <c r="H33" i="1"/>
  <c r="H14" i="1" s="1"/>
  <c r="H98" i="1" s="1"/>
  <c r="H131" i="1" s="1"/>
  <c r="I33" i="1"/>
  <c r="I14" i="1" s="1"/>
  <c r="I98" i="1" s="1"/>
  <c r="I131" i="1" s="1"/>
  <c r="G38" i="1"/>
  <c r="G33" i="1" s="1"/>
  <c r="G14" i="1" s="1"/>
  <c r="G98" i="1" s="1"/>
  <c r="G131" i="1" s="1"/>
  <c r="J33" i="1"/>
  <c r="J14" i="1" s="1"/>
  <c r="J98" i="1" s="1"/>
  <c r="J131" i="1" s="1"/>
  <c r="K38" i="1" l="1"/>
  <c r="K33" i="1" s="1"/>
  <c r="K14" i="1" s="1"/>
  <c r="K98" i="1" s="1"/>
  <c r="K131" i="1" s="1"/>
</calcChain>
</file>

<file path=xl/sharedStrings.xml><?xml version="1.0" encoding="utf-8"?>
<sst xmlns="http://schemas.openxmlformats.org/spreadsheetml/2006/main" count="228" uniqueCount="213">
  <si>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</si>
  <si>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</si>
  <si>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</si>
  <si>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</si>
  <si>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</si>
  <si>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</si>
  <si>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</si>
  <si>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</si>
  <si>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</si>
  <si>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</si>
  <si>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</si>
  <si>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</si>
  <si>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</si>
  <si>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</si>
  <si>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</si>
  <si>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</si>
  <si>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</si>
  <si>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</si>
  <si>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</si>
  <si>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</si>
  <si>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</si>
  <si>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</si>
  <si>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</si>
  <si>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</si>
  <si>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</si>
  <si>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</si>
  <si>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</si>
  <si>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</si>
  <si>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</si>
  <si>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</si>
  <si>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</si>
  <si>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</si>
  <si>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</si>
  <si>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</si>
  <si>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</si>
  <si>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</si>
  <si>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</si>
  <si>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</si>
  <si>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</si>
  <si>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</si>
  <si>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</si>
  <si>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</si>
  <si>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</si>
  <si>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</si>
  <si>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</si>
  <si>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</si>
  <si>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</si>
  <si>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</si>
  <si>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</si>
  <si>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</si>
  <si>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</si>
  <si>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</si>
  <si>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</si>
  <si>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</si>
  <si>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</si>
  <si>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</si>
  <si>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</si>
  <si>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</si>
  <si>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</si>
  <si>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</si>
  <si>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</si>
  <si>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</si>
  <si>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</si>
  <si>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</si>
  <si>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</si>
  <si>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</si>
  <si>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</si>
  <si>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</si>
  <si>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</si>
  <si>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</si>
  <si>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</si>
  <si>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</si>
  <si>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</si>
  <si>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</si>
  <si>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</si>
  <si>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</si>
  <si>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</si>
  <si>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</si>
  <si>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</si>
  <si>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</si>
  <si>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</si>
  <si>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</si>
  <si>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</si>
  <si>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</si>
  <si>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</si>
  <si>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</si>
  <si>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</si>
  <si>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</si>
  <si>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</si>
  <si>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</si>
  <si>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</si>
  <si>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</si>
  <si>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</si>
  <si>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</si>
  <si>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</si>
  <si>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</si>
  <si>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</si>
  <si>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</si>
  <si>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</si>
  <si>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</si>
  <si>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</si>
  <si>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</si>
  <si>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</si>
  <si>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</si>
  <si>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</si>
  <si>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</si>
  <si>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</si>
  <si>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</si>
  <si>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</si>
  <si>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</si>
  <si>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</si>
  <si>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</si>
  <si>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</si>
  <si>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</si>
  <si>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</si>
  <si>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</si>
  <si>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</si>
  <si>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</si>
  <si>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</si>
  <si>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</si>
  <si>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</si>
  <si>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</si>
  <si>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</si>
  <si>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</si>
  <si>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</si>
  <si>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</si>
  <si>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</si>
  <si>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</si>
  <si>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</si>
  <si>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</si>
  <si>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</si>
  <si>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</si>
  <si>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</si>
  <si>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</si>
  <si>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</si>
  <si>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</si>
  <si>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</si>
  <si>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</si>
  <si>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</si>
  <si>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</si>
  <si>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</si>
  <si>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</si>
  <si>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</si>
  <si>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</si>
  <si>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</si>
  <si>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</si>
  <si>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</si>
  <si>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</si>
  <si>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</si>
  <si>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</si>
  <si>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</si>
  <si>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</si>
  <si>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</si>
  <si>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</si>
  <si>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</si>
  <si>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</si>
  <si>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</si>
  <si>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</si>
  <si>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</si>
  <si>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</si>
  <si>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</si>
  <si>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</si>
  <si>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</si>
  <si>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</si>
  <si>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</si>
  <si>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</si>
  <si>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</si>
  <si>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</si>
  <si>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</si>
  <si>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</si>
  <si>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</si>
  <si>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</si>
  <si>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</si>
  <si>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</si>
  <si>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</si>
  <si>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</si>
  <si>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</si>
  <si>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</si>
  <si>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</si>
  <si>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</si>
  <si>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</si>
  <si>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</si>
  <si>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</si>
  <si>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</si>
  <si>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</si>
  <si>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</si>
  <si>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</si>
  <si>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</si>
  <si>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</si>
  <si>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</si>
  <si>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</si>
  <si>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</si>
  <si>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</si>
  <si>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</si>
  <si>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</si>
  <si>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</si>
  <si>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</si>
  <si>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Доходи бюджету Тростянецької міської територіальної громади на 2025 рік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</si>
  <si>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</si>
  <si>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</si>
  <si>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</si>
  <si>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</si>
  <si>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</si>
  <si>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</si>
  <si>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до рішення ____ сесії 8 скликання (_______ пленарне засідання)</t>
  </si>
  <si>
    <t>Інші дотації з місцевого бюджету</t>
  </si>
  <si>
    <t>Дотації з місцевих бюджетів іншим місцевим бюджетам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</si>
  <si>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</si>
  <si>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</si>
  <si>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Податок на доходи фізичних осіб із доходів спеціалістів резидента Дія Сіті</t>
  </si>
  <si>
    <t>Субвенція з державного бюджету місцевим бюджетам на забезпечення харчування учнів закладів загальної середньої освіти</t>
  </si>
  <si>
    <t>Субвенція з місцевого бюджету на будівництво нового житла, реконструкцію існуючих житлових будинків та гуртожитків, а також переобладнання нежитлових приміщень у житлові для формування фондів житла тимчасового проживання за рахунок відповідної субвенції з державного бюджету</t>
  </si>
  <si>
    <t>Тростянецької міської ради №    від  ___ грудня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</si>
</sst>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.00,&quot;-&quot;"/>
  </numFmts>
  <fonts count="13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8.5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3" fillId="2" borderId="0" xfId="0" applyFont="1" applyFill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right"/>
    </xf>
    <xf numFmtId="0" fontId="10" fillId="0" borderId="0" xfId="0" applyFont="1" applyAlignment="1">
      <alignment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2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top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Звичайни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M134"/>
  <sheetViews>
    <sheetView tabSelected="1" zoomScaleNormal="100" zoomScaleSheetLayoutView="55" workbookViewId="0">
      <pane xSplit="2" ySplit="13" topLeftCell="G114" activePane="bottomRight" state="frozen"/>
      <selection pane="topRight" activeCell="C1" sqref="C1"/>
      <selection pane="bottomLeft" activeCell="A14" sqref="A14"/>
      <selection pane="bottomRight" activeCell="H118" sqref="H118"/>
    </sheetView>
  </sheetViews>
  <sheetFormatPr defaultColWidth="19.7109375" defaultRowHeight="12.75" x14ac:dyDescent="0.2"/>
  <cols>
    <col min="1" max="1" width="19.7109375" style="1"/>
    <col min="2" max="2" width="45.85546875" style="2" customWidth="1"/>
    <col min="3" max="6" width="19.7109375" style="2"/>
    <col min="7" max="10" width="19.7109375" style="2" customWidth="1"/>
    <col min="11" max="14" width="19.7109375" style="2"/>
    <col min="15" max="143" width="19.7109375" style="15"/>
    <col min="144" max="16384" width="19.7109375" style="2"/>
  </cols>
  <sheetData>
    <row r="1" spans="1:14" x14ac:dyDescent="0.2">
      <c r="C1" s="69"/>
      <c r="D1" s="69"/>
      <c r="E1" s="69"/>
      <c r="F1" s="69"/>
      <c r="G1" s="69"/>
      <c r="H1" s="69"/>
      <c r="I1" s="69"/>
      <c r="J1" s="69"/>
      <c r="K1" s="69" t="s">
        <v>0</v>
      </c>
      <c r="L1" s="69"/>
      <c r="M1" s="69"/>
      <c r="N1" s="69"/>
    </row>
    <row r="2" spans="1:14" x14ac:dyDescent="0.2">
      <c r="A2" s="3"/>
      <c r="C2" s="69"/>
      <c r="D2" s="69"/>
      <c r="E2" s="69"/>
      <c r="F2" s="69"/>
      <c r="G2" s="69"/>
      <c r="H2" s="69"/>
      <c r="I2" s="69"/>
      <c r="J2" s="69"/>
      <c r="K2" s="69" t="s">
        <v>204</v>
      </c>
      <c r="L2" s="69"/>
      <c r="M2" s="69"/>
      <c r="N2" s="69"/>
    </row>
    <row r="3" spans="1:14" ht="12.75" customHeight="1" x14ac:dyDescent="0.2">
      <c r="C3" s="69"/>
      <c r="D3" s="69"/>
      <c r="E3" s="69"/>
      <c r="F3" s="69"/>
      <c r="G3" s="69"/>
      <c r="H3" s="69"/>
      <c r="I3" s="69"/>
      <c r="J3" s="69"/>
      <c r="K3" s="69" t="s">
        <v>212</v>
      </c>
      <c r="L3" s="69"/>
      <c r="M3" s="69"/>
      <c r="N3" s="69"/>
    </row>
    <row r="4" spans="1:14" ht="13.9" customHeight="1" x14ac:dyDescent="0.2"/>
    <row r="5" spans="1:14" ht="16.899999999999999" customHeight="1" x14ac:dyDescent="0.3">
      <c r="A5" s="19"/>
      <c r="B5" s="20"/>
      <c r="C5" s="20"/>
      <c r="D5" s="68" t="s">
        <v>197</v>
      </c>
      <c r="E5" s="68"/>
      <c r="F5" s="68"/>
      <c r="G5" s="68"/>
      <c r="H5" s="68"/>
      <c r="I5" s="68"/>
      <c r="J5" s="20"/>
      <c r="K5" s="20"/>
      <c r="L5" s="20"/>
      <c r="M5" s="20"/>
      <c r="N5" s="20"/>
    </row>
    <row r="6" spans="1:14" ht="18.75" x14ac:dyDescent="0.3">
      <c r="A6" s="21"/>
      <c r="B6" s="22"/>
      <c r="C6" s="22"/>
      <c r="D6" s="68"/>
      <c r="E6" s="68"/>
      <c r="F6" s="68"/>
      <c r="G6" s="68"/>
      <c r="H6" s="68"/>
      <c r="I6" s="68"/>
      <c r="J6" s="22"/>
      <c r="K6" s="22"/>
      <c r="L6" s="22"/>
      <c r="M6" s="22"/>
      <c r="N6" s="22"/>
    </row>
    <row r="7" spans="1:14" x14ac:dyDescent="0.2">
      <c r="A7" s="23" t="s">
        <v>181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</row>
    <row r="8" spans="1:14" x14ac:dyDescent="0.2">
      <c r="A8" s="25" t="s">
        <v>1</v>
      </c>
      <c r="B8" s="24"/>
      <c r="C8" s="24"/>
      <c r="D8" s="24"/>
      <c r="E8" s="24"/>
      <c r="F8" s="25"/>
      <c r="G8" s="24"/>
      <c r="H8" s="24"/>
      <c r="I8" s="24"/>
      <c r="J8" s="25"/>
      <c r="K8" s="24"/>
      <c r="L8" s="24"/>
      <c r="M8" s="24"/>
      <c r="N8" s="25" t="s">
        <v>2</v>
      </c>
    </row>
    <row r="9" spans="1:14" ht="13.9" customHeight="1" x14ac:dyDescent="0.2">
      <c r="A9" s="62" t="s">
        <v>3</v>
      </c>
      <c r="B9" s="62" t="s">
        <v>4</v>
      </c>
      <c r="C9" s="65" t="s">
        <v>171</v>
      </c>
      <c r="D9" s="66"/>
      <c r="E9" s="66"/>
      <c r="F9" s="67"/>
      <c r="G9" s="65" t="s">
        <v>172</v>
      </c>
      <c r="H9" s="66"/>
      <c r="I9" s="66"/>
      <c r="J9" s="67"/>
      <c r="K9" s="65" t="s">
        <v>173</v>
      </c>
      <c r="L9" s="66"/>
      <c r="M9" s="66"/>
      <c r="N9" s="67"/>
    </row>
    <row r="10" spans="1:14" ht="13.15" customHeight="1" x14ac:dyDescent="0.2">
      <c r="A10" s="63"/>
      <c r="B10" s="63"/>
      <c r="C10" s="70" t="s">
        <v>5</v>
      </c>
      <c r="D10" s="70" t="s">
        <v>6</v>
      </c>
      <c r="E10" s="70" t="s">
        <v>7</v>
      </c>
      <c r="F10" s="70"/>
      <c r="G10" s="70" t="s">
        <v>5</v>
      </c>
      <c r="H10" s="70" t="s">
        <v>6</v>
      </c>
      <c r="I10" s="70" t="s">
        <v>7</v>
      </c>
      <c r="J10" s="70"/>
      <c r="K10" s="70" t="s">
        <v>5</v>
      </c>
      <c r="L10" s="70" t="s">
        <v>6</v>
      </c>
      <c r="M10" s="70" t="s">
        <v>7</v>
      </c>
      <c r="N10" s="70"/>
    </row>
    <row r="11" spans="1:14" x14ac:dyDescent="0.2">
      <c r="A11" s="63"/>
      <c r="B11" s="63"/>
      <c r="C11" s="70"/>
      <c r="D11" s="70"/>
      <c r="E11" s="70" t="s">
        <v>8</v>
      </c>
      <c r="F11" s="71" t="s">
        <v>9</v>
      </c>
      <c r="G11" s="70"/>
      <c r="H11" s="70"/>
      <c r="I11" s="70" t="s">
        <v>8</v>
      </c>
      <c r="J11" s="71" t="s">
        <v>9</v>
      </c>
      <c r="K11" s="70"/>
      <c r="L11" s="70"/>
      <c r="M11" s="70" t="s">
        <v>8</v>
      </c>
      <c r="N11" s="71" t="s">
        <v>9</v>
      </c>
    </row>
    <row r="12" spans="1:14" x14ac:dyDescent="0.2">
      <c r="A12" s="64"/>
      <c r="B12" s="64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</row>
    <row r="13" spans="1:14" x14ac:dyDescent="0.2">
      <c r="A13" s="26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6">
        <v>7</v>
      </c>
      <c r="H13" s="26">
        <v>8</v>
      </c>
      <c r="I13" s="26">
        <v>9</v>
      </c>
      <c r="J13" s="26">
        <v>10</v>
      </c>
      <c r="K13" s="26">
        <v>11</v>
      </c>
      <c r="L13" s="26">
        <v>12</v>
      </c>
      <c r="M13" s="26">
        <v>13</v>
      </c>
      <c r="N13" s="26">
        <v>14</v>
      </c>
    </row>
    <row r="14" spans="1:14" ht="16.5" customHeight="1" x14ac:dyDescent="0.2">
      <c r="A14" s="27" t="s">
        <v>10</v>
      </c>
      <c r="B14" s="28" t="s">
        <v>11</v>
      </c>
      <c r="C14" s="29">
        <f>C15+C25+C33+C41+C59</f>
        <v>274853536</v>
      </c>
      <c r="D14" s="29">
        <f>D15+D25+D33+D41+D59</f>
        <v>274356036</v>
      </c>
      <c r="E14" s="29">
        <f t="shared" ref="E14:N14" si="0">E15+E25+E33+E41+E59</f>
        <v>497500</v>
      </c>
      <c r="F14" s="29">
        <f t="shared" si="0"/>
        <v>0</v>
      </c>
      <c r="G14" s="29">
        <f t="shared" si="0"/>
        <v>0</v>
      </c>
      <c r="H14" s="29">
        <f t="shared" si="0"/>
        <v>0</v>
      </c>
      <c r="I14" s="29">
        <f t="shared" si="0"/>
        <v>0</v>
      </c>
      <c r="J14" s="29">
        <f t="shared" si="0"/>
        <v>0</v>
      </c>
      <c r="K14" s="29">
        <f t="shared" si="0"/>
        <v>274853536</v>
      </c>
      <c r="L14" s="29">
        <f t="shared" si="0"/>
        <v>274356036</v>
      </c>
      <c r="M14" s="29">
        <f t="shared" si="0"/>
        <v>497500</v>
      </c>
      <c r="N14" s="29">
        <f t="shared" si="0"/>
        <v>0</v>
      </c>
    </row>
    <row r="15" spans="1:14" ht="56.25" customHeight="1" x14ac:dyDescent="0.2">
      <c r="A15" s="27" t="s">
        <v>12</v>
      </c>
      <c r="B15" s="28" t="s">
        <v>13</v>
      </c>
      <c r="C15" s="29">
        <f>C16+C23</f>
        <v>166772783</v>
      </c>
      <c r="D15" s="29">
        <f t="shared" ref="D15:F15" si="1">D16+D23</f>
        <v>166772783</v>
      </c>
      <c r="E15" s="29">
        <f t="shared" si="1"/>
        <v>0</v>
      </c>
      <c r="F15" s="29">
        <f t="shared" si="1"/>
        <v>0</v>
      </c>
      <c r="G15" s="29">
        <f t="shared" ref="G15:J15" si="2">G16+G23</f>
        <v>0</v>
      </c>
      <c r="H15" s="29">
        <f t="shared" si="2"/>
        <v>0</v>
      </c>
      <c r="I15" s="29">
        <f t="shared" si="2"/>
        <v>0</v>
      </c>
      <c r="J15" s="29">
        <f t="shared" si="2"/>
        <v>0</v>
      </c>
      <c r="K15" s="29">
        <f>C15+G15</f>
        <v>166772783</v>
      </c>
      <c r="L15" s="29">
        <f t="shared" ref="L15:L85" si="3">D15+H15</f>
        <v>166772783</v>
      </c>
      <c r="M15" s="29">
        <f t="shared" ref="M15:M85" si="4">E15+I15</f>
        <v>0</v>
      </c>
      <c r="N15" s="29">
        <f t="shared" ref="N15:N85" si="5">F15+J15</f>
        <v>0</v>
      </c>
    </row>
    <row r="16" spans="1:14" ht="18.75" customHeight="1" x14ac:dyDescent="0.2">
      <c r="A16" s="27" t="s">
        <v>14</v>
      </c>
      <c r="B16" s="28" t="s">
        <v>15</v>
      </c>
      <c r="C16" s="29">
        <f>SUM(C17:C22)</f>
        <v>165976957</v>
      </c>
      <c r="D16" s="29">
        <f t="shared" ref="D16:J16" si="6">SUM(D17:D22)</f>
        <v>165976957</v>
      </c>
      <c r="E16" s="29">
        <f t="shared" si="6"/>
        <v>0</v>
      </c>
      <c r="F16" s="29">
        <f t="shared" si="6"/>
        <v>0</v>
      </c>
      <c r="G16" s="29">
        <f t="shared" si="6"/>
        <v>0</v>
      </c>
      <c r="H16" s="29">
        <f t="shared" si="6"/>
        <v>0</v>
      </c>
      <c r="I16" s="29">
        <f t="shared" si="6"/>
        <v>0</v>
      </c>
      <c r="J16" s="29">
        <f t="shared" si="6"/>
        <v>0</v>
      </c>
      <c r="K16" s="29">
        <f t="shared" ref="K16:K85" si="7">C16+G16</f>
        <v>165976957</v>
      </c>
      <c r="L16" s="29">
        <f t="shared" si="3"/>
        <v>165976957</v>
      </c>
      <c r="M16" s="29">
        <f t="shared" si="4"/>
        <v>0</v>
      </c>
      <c r="N16" s="29">
        <f t="shared" si="5"/>
        <v>0</v>
      </c>
    </row>
    <row r="17" spans="1:14" ht="51.75" customHeight="1" x14ac:dyDescent="0.2">
      <c r="A17" s="30" t="s">
        <v>16</v>
      </c>
      <c r="B17" s="16" t="s">
        <v>17</v>
      </c>
      <c r="C17" s="31">
        <f>D17</f>
        <v>150725707</v>
      </c>
      <c r="D17" s="31">
        <v>150725707</v>
      </c>
      <c r="E17" s="31"/>
      <c r="F17" s="31"/>
      <c r="G17" s="31">
        <f>H17</f>
        <v>0</v>
      </c>
      <c r="H17" s="31"/>
      <c r="I17" s="31"/>
      <c r="J17" s="31"/>
      <c r="K17" s="31">
        <f t="shared" si="7"/>
        <v>150725707</v>
      </c>
      <c r="L17" s="31">
        <f t="shared" si="3"/>
        <v>150725707</v>
      </c>
      <c r="M17" s="31">
        <f t="shared" si="4"/>
        <v>0</v>
      </c>
      <c r="N17" s="31">
        <f t="shared" si="5"/>
        <v>0</v>
      </c>
    </row>
    <row r="18" spans="1:14" ht="66.75" hidden="1" customHeight="1" x14ac:dyDescent="0.2">
      <c r="A18" s="30" t="s">
        <v>18</v>
      </c>
      <c r="B18" s="16" t="s">
        <v>191</v>
      </c>
      <c r="C18" s="31">
        <f t="shared" ref="C18:C22" si="8">D18</f>
        <v>0</v>
      </c>
      <c r="D18" s="31"/>
      <c r="E18" s="31"/>
      <c r="F18" s="31"/>
      <c r="G18" s="31">
        <f t="shared" ref="G18:G22" si="9">H18</f>
        <v>0</v>
      </c>
      <c r="H18" s="31"/>
      <c r="I18" s="31"/>
      <c r="J18" s="31"/>
      <c r="K18" s="31">
        <f t="shared" si="7"/>
        <v>0</v>
      </c>
      <c r="L18" s="31">
        <f t="shared" si="3"/>
        <v>0</v>
      </c>
      <c r="M18" s="31">
        <f t="shared" si="4"/>
        <v>0</v>
      </c>
      <c r="N18" s="31">
        <f t="shared" si="5"/>
        <v>0</v>
      </c>
    </row>
    <row r="19" spans="1:14" ht="53.25" customHeight="1" x14ac:dyDescent="0.2">
      <c r="A19" s="30" t="s">
        <v>19</v>
      </c>
      <c r="B19" s="16" t="s">
        <v>20</v>
      </c>
      <c r="C19" s="31">
        <f t="shared" si="8"/>
        <v>13800000</v>
      </c>
      <c r="D19" s="31">
        <v>13800000</v>
      </c>
      <c r="E19" s="31"/>
      <c r="F19" s="31"/>
      <c r="G19" s="31">
        <f t="shared" si="9"/>
        <v>0</v>
      </c>
      <c r="H19" s="31"/>
      <c r="I19" s="31"/>
      <c r="J19" s="31"/>
      <c r="K19" s="31">
        <f t="shared" si="7"/>
        <v>13800000</v>
      </c>
      <c r="L19" s="31">
        <f t="shared" si="3"/>
        <v>13800000</v>
      </c>
      <c r="M19" s="31">
        <f t="shared" si="4"/>
        <v>0</v>
      </c>
      <c r="N19" s="31">
        <f t="shared" si="5"/>
        <v>0</v>
      </c>
    </row>
    <row r="20" spans="1:14" ht="42" customHeight="1" x14ac:dyDescent="0.2">
      <c r="A20" s="30" t="s">
        <v>21</v>
      </c>
      <c r="B20" s="16" t="s">
        <v>22</v>
      </c>
      <c r="C20" s="31">
        <f t="shared" si="8"/>
        <v>1206250</v>
      </c>
      <c r="D20" s="31">
        <v>1206250</v>
      </c>
      <c r="E20" s="31"/>
      <c r="F20" s="31"/>
      <c r="G20" s="31">
        <f t="shared" si="9"/>
        <v>0</v>
      </c>
      <c r="H20" s="31"/>
      <c r="I20" s="31"/>
      <c r="J20" s="31"/>
      <c r="K20" s="31">
        <f t="shared" si="7"/>
        <v>1206250</v>
      </c>
      <c r="L20" s="31">
        <f t="shared" si="3"/>
        <v>1206250</v>
      </c>
      <c r="M20" s="31">
        <f t="shared" si="4"/>
        <v>0</v>
      </c>
      <c r="N20" s="31">
        <f t="shared" si="5"/>
        <v>0</v>
      </c>
    </row>
    <row r="21" spans="1:14" ht="34.5" customHeight="1" x14ac:dyDescent="0.2">
      <c r="A21" s="30">
        <v>11011200</v>
      </c>
      <c r="B21" s="16" t="s">
        <v>209</v>
      </c>
      <c r="C21" s="31">
        <f t="shared" si="8"/>
        <v>160000</v>
      </c>
      <c r="D21" s="31">
        <v>160000</v>
      </c>
      <c r="E21" s="31"/>
      <c r="F21" s="31"/>
      <c r="G21" s="31">
        <f t="shared" si="9"/>
        <v>0</v>
      </c>
      <c r="H21" s="31"/>
      <c r="I21" s="31"/>
      <c r="J21" s="31"/>
      <c r="K21" s="31">
        <f t="shared" si="7"/>
        <v>160000</v>
      </c>
      <c r="L21" s="31">
        <f t="shared" si="3"/>
        <v>160000</v>
      </c>
      <c r="M21" s="31">
        <f t="shared" ref="M21" si="10">E21+I21</f>
        <v>0</v>
      </c>
      <c r="N21" s="31">
        <f t="shared" ref="N21" si="11">F21+J21</f>
        <v>0</v>
      </c>
    </row>
    <row r="22" spans="1:14" ht="42" customHeight="1" x14ac:dyDescent="0.2">
      <c r="A22" s="32" t="s">
        <v>187</v>
      </c>
      <c r="B22" s="33" t="s">
        <v>188</v>
      </c>
      <c r="C22" s="31">
        <f t="shared" si="8"/>
        <v>85000</v>
      </c>
      <c r="D22" s="31">
        <v>85000</v>
      </c>
      <c r="E22" s="31"/>
      <c r="F22" s="31"/>
      <c r="G22" s="31">
        <f t="shared" si="9"/>
        <v>0</v>
      </c>
      <c r="H22" s="31"/>
      <c r="I22" s="31"/>
      <c r="J22" s="31"/>
      <c r="K22" s="31">
        <f t="shared" si="7"/>
        <v>85000</v>
      </c>
      <c r="L22" s="31">
        <f t="shared" ref="L22" si="12">D22+H22</f>
        <v>85000</v>
      </c>
      <c r="M22" s="31">
        <f t="shared" ref="M22" si="13">E22+I22</f>
        <v>0</v>
      </c>
      <c r="N22" s="31">
        <f t="shared" ref="N22" si="14">F22+J22</f>
        <v>0</v>
      </c>
    </row>
    <row r="23" spans="1:14" ht="17.25" customHeight="1" x14ac:dyDescent="0.2">
      <c r="A23" s="27" t="s">
        <v>23</v>
      </c>
      <c r="B23" s="28" t="s">
        <v>24</v>
      </c>
      <c r="C23" s="29">
        <f>C24</f>
        <v>795826</v>
      </c>
      <c r="D23" s="29">
        <f>D24</f>
        <v>795826</v>
      </c>
      <c r="E23" s="29">
        <f t="shared" ref="E23:J23" si="15">E24</f>
        <v>0</v>
      </c>
      <c r="F23" s="29">
        <f t="shared" si="15"/>
        <v>0</v>
      </c>
      <c r="G23" s="29">
        <f>G24</f>
        <v>0</v>
      </c>
      <c r="H23" s="29">
        <f t="shared" si="15"/>
        <v>0</v>
      </c>
      <c r="I23" s="29">
        <f t="shared" si="15"/>
        <v>0</v>
      </c>
      <c r="J23" s="29">
        <f t="shared" si="15"/>
        <v>0</v>
      </c>
      <c r="K23" s="29">
        <f t="shared" si="7"/>
        <v>795826</v>
      </c>
      <c r="L23" s="29">
        <f t="shared" si="3"/>
        <v>795826</v>
      </c>
      <c r="M23" s="29">
        <f t="shared" si="4"/>
        <v>0</v>
      </c>
      <c r="N23" s="29">
        <f t="shared" si="5"/>
        <v>0</v>
      </c>
    </row>
    <row r="24" spans="1:14" ht="31.5" customHeight="1" x14ac:dyDescent="0.2">
      <c r="A24" s="30" t="s">
        <v>25</v>
      </c>
      <c r="B24" s="34" t="s">
        <v>26</v>
      </c>
      <c r="C24" s="31">
        <f>D24</f>
        <v>795826</v>
      </c>
      <c r="D24" s="31">
        <v>795826</v>
      </c>
      <c r="E24" s="31"/>
      <c r="F24" s="31"/>
      <c r="G24" s="31">
        <f>H24</f>
        <v>0</v>
      </c>
      <c r="H24" s="31"/>
      <c r="I24" s="31"/>
      <c r="J24" s="31"/>
      <c r="K24" s="31">
        <f t="shared" si="7"/>
        <v>795826</v>
      </c>
      <c r="L24" s="31">
        <f t="shared" si="3"/>
        <v>795826</v>
      </c>
      <c r="M24" s="31">
        <f t="shared" si="4"/>
        <v>0</v>
      </c>
      <c r="N24" s="31">
        <f t="shared" si="5"/>
        <v>0</v>
      </c>
    </row>
    <row r="25" spans="1:14" ht="27.75" customHeight="1" x14ac:dyDescent="0.2">
      <c r="A25" s="27" t="s">
        <v>27</v>
      </c>
      <c r="B25" s="28" t="s">
        <v>28</v>
      </c>
      <c r="C25" s="29">
        <f>C26+C29+C31</f>
        <v>4820000</v>
      </c>
      <c r="D25" s="29">
        <f>D26+D29+D31</f>
        <v>4820000</v>
      </c>
      <c r="E25" s="29">
        <f t="shared" ref="E25:F25" si="16">E26+E29</f>
        <v>0</v>
      </c>
      <c r="F25" s="29">
        <f t="shared" si="16"/>
        <v>0</v>
      </c>
      <c r="G25" s="29">
        <f>G26+G29+G31</f>
        <v>0</v>
      </c>
      <c r="H25" s="29">
        <f>H26+H29+H31</f>
        <v>0</v>
      </c>
      <c r="I25" s="29">
        <f t="shared" ref="I25:J25" si="17">I26+I29</f>
        <v>0</v>
      </c>
      <c r="J25" s="29">
        <f t="shared" si="17"/>
        <v>0</v>
      </c>
      <c r="K25" s="29">
        <f t="shared" si="7"/>
        <v>4820000</v>
      </c>
      <c r="L25" s="29">
        <f t="shared" si="3"/>
        <v>4820000</v>
      </c>
      <c r="M25" s="29">
        <f t="shared" si="4"/>
        <v>0</v>
      </c>
      <c r="N25" s="29">
        <f t="shared" si="5"/>
        <v>0</v>
      </c>
    </row>
    <row r="26" spans="1:14" ht="29.25" customHeight="1" x14ac:dyDescent="0.2">
      <c r="A26" s="27" t="s">
        <v>29</v>
      </c>
      <c r="B26" s="28" t="s">
        <v>30</v>
      </c>
      <c r="C26" s="29">
        <f t="shared" ref="C26:F26" si="18">C27+C28</f>
        <v>4800000</v>
      </c>
      <c r="D26" s="29">
        <f t="shared" si="18"/>
        <v>4800000</v>
      </c>
      <c r="E26" s="29">
        <f t="shared" si="18"/>
        <v>0</v>
      </c>
      <c r="F26" s="29">
        <f t="shared" si="18"/>
        <v>0</v>
      </c>
      <c r="G26" s="29">
        <f t="shared" ref="G26:J26" si="19">G27+G28</f>
        <v>0</v>
      </c>
      <c r="H26" s="29">
        <f t="shared" si="19"/>
        <v>0</v>
      </c>
      <c r="I26" s="29">
        <f t="shared" si="19"/>
        <v>0</v>
      </c>
      <c r="J26" s="29">
        <f t="shared" si="19"/>
        <v>0</v>
      </c>
      <c r="K26" s="29">
        <f t="shared" si="7"/>
        <v>4800000</v>
      </c>
      <c r="L26" s="29">
        <f t="shared" si="3"/>
        <v>4800000</v>
      </c>
      <c r="M26" s="29">
        <f t="shared" si="4"/>
        <v>0</v>
      </c>
      <c r="N26" s="29">
        <f t="shared" si="5"/>
        <v>0</v>
      </c>
    </row>
    <row r="27" spans="1:14" ht="46.5" customHeight="1" x14ac:dyDescent="0.2">
      <c r="A27" s="30" t="s">
        <v>31</v>
      </c>
      <c r="B27" s="16" t="s">
        <v>32</v>
      </c>
      <c r="C27" s="31">
        <f>D27</f>
        <v>2700000</v>
      </c>
      <c r="D27" s="31">
        <v>2700000</v>
      </c>
      <c r="E27" s="31"/>
      <c r="F27" s="31"/>
      <c r="G27" s="31">
        <f>H27</f>
        <v>0</v>
      </c>
      <c r="H27" s="31"/>
      <c r="I27" s="31"/>
      <c r="J27" s="31"/>
      <c r="K27" s="31">
        <f t="shared" si="7"/>
        <v>2700000</v>
      </c>
      <c r="L27" s="31">
        <f t="shared" si="3"/>
        <v>2700000</v>
      </c>
      <c r="M27" s="31">
        <f t="shared" si="4"/>
        <v>0</v>
      </c>
      <c r="N27" s="31">
        <f t="shared" si="5"/>
        <v>0</v>
      </c>
    </row>
    <row r="28" spans="1:14" ht="68.25" customHeight="1" x14ac:dyDescent="0.2">
      <c r="A28" s="30" t="s">
        <v>33</v>
      </c>
      <c r="B28" s="16" t="s">
        <v>34</v>
      </c>
      <c r="C28" s="31">
        <f>D28</f>
        <v>2100000</v>
      </c>
      <c r="D28" s="31">
        <v>2100000</v>
      </c>
      <c r="E28" s="31"/>
      <c r="F28" s="31"/>
      <c r="G28" s="31">
        <f>H28</f>
        <v>0</v>
      </c>
      <c r="H28" s="31"/>
      <c r="I28" s="31"/>
      <c r="J28" s="31"/>
      <c r="K28" s="31">
        <f t="shared" si="7"/>
        <v>2100000</v>
      </c>
      <c r="L28" s="31">
        <f t="shared" si="3"/>
        <v>2100000</v>
      </c>
      <c r="M28" s="31">
        <f t="shared" si="4"/>
        <v>0</v>
      </c>
      <c r="N28" s="31">
        <f t="shared" si="5"/>
        <v>0</v>
      </c>
    </row>
    <row r="29" spans="1:14" ht="30" customHeight="1" x14ac:dyDescent="0.2">
      <c r="A29" s="27" t="s">
        <v>35</v>
      </c>
      <c r="B29" s="35" t="s">
        <v>162</v>
      </c>
      <c r="C29" s="29">
        <f t="shared" ref="C29:J29" si="20">C30</f>
        <v>20000</v>
      </c>
      <c r="D29" s="29">
        <f t="shared" si="20"/>
        <v>20000</v>
      </c>
      <c r="E29" s="29">
        <f t="shared" si="20"/>
        <v>0</v>
      </c>
      <c r="F29" s="29">
        <f t="shared" si="20"/>
        <v>0</v>
      </c>
      <c r="G29" s="29">
        <f t="shared" si="20"/>
        <v>0</v>
      </c>
      <c r="H29" s="29">
        <f t="shared" si="20"/>
        <v>0</v>
      </c>
      <c r="I29" s="29">
        <f t="shared" si="20"/>
        <v>0</v>
      </c>
      <c r="J29" s="29">
        <f t="shared" si="20"/>
        <v>0</v>
      </c>
      <c r="K29" s="29">
        <f t="shared" si="7"/>
        <v>20000</v>
      </c>
      <c r="L29" s="29">
        <f t="shared" si="3"/>
        <v>20000</v>
      </c>
      <c r="M29" s="29">
        <f t="shared" si="4"/>
        <v>0</v>
      </c>
      <c r="N29" s="29">
        <f t="shared" si="5"/>
        <v>0</v>
      </c>
    </row>
    <row r="30" spans="1:14" ht="41.25" customHeight="1" x14ac:dyDescent="0.2">
      <c r="A30" s="30" t="s">
        <v>36</v>
      </c>
      <c r="B30" s="16" t="s">
        <v>163</v>
      </c>
      <c r="C30" s="31">
        <f>D30</f>
        <v>20000</v>
      </c>
      <c r="D30" s="31">
        <v>20000</v>
      </c>
      <c r="E30" s="31"/>
      <c r="F30" s="31"/>
      <c r="G30" s="31">
        <f>H30</f>
        <v>0</v>
      </c>
      <c r="H30" s="31"/>
      <c r="I30" s="31"/>
      <c r="J30" s="31"/>
      <c r="K30" s="31">
        <f t="shared" si="7"/>
        <v>20000</v>
      </c>
      <c r="L30" s="31">
        <f t="shared" si="3"/>
        <v>20000</v>
      </c>
      <c r="M30" s="31">
        <f t="shared" si="4"/>
        <v>0</v>
      </c>
      <c r="N30" s="31">
        <f t="shared" si="5"/>
        <v>0</v>
      </c>
    </row>
    <row r="31" spans="1:14" ht="25.5" hidden="1" x14ac:dyDescent="0.2">
      <c r="A31" s="27">
        <v>13040000</v>
      </c>
      <c r="B31" s="35" t="s">
        <v>165</v>
      </c>
      <c r="C31" s="29">
        <f t="shared" ref="C31:J31" si="21">C32</f>
        <v>0</v>
      </c>
      <c r="D31" s="29">
        <f t="shared" si="21"/>
        <v>0</v>
      </c>
      <c r="E31" s="29">
        <f t="shared" si="21"/>
        <v>0</v>
      </c>
      <c r="F31" s="29">
        <f t="shared" si="21"/>
        <v>0</v>
      </c>
      <c r="G31" s="29">
        <f t="shared" si="21"/>
        <v>0</v>
      </c>
      <c r="H31" s="29">
        <f t="shared" si="21"/>
        <v>0</v>
      </c>
      <c r="I31" s="29">
        <f t="shared" si="21"/>
        <v>0</v>
      </c>
      <c r="J31" s="29">
        <f t="shared" si="21"/>
        <v>0</v>
      </c>
      <c r="K31" s="29">
        <f t="shared" si="7"/>
        <v>0</v>
      </c>
      <c r="L31" s="29">
        <f t="shared" si="3"/>
        <v>0</v>
      </c>
      <c r="M31" s="29">
        <f t="shared" si="4"/>
        <v>0</v>
      </c>
      <c r="N31" s="29">
        <f t="shared" si="5"/>
        <v>0</v>
      </c>
    </row>
    <row r="32" spans="1:14" ht="25.5" hidden="1" x14ac:dyDescent="0.2">
      <c r="A32" s="30">
        <v>13040100</v>
      </c>
      <c r="B32" s="16" t="s">
        <v>166</v>
      </c>
      <c r="C32" s="31">
        <f>D32</f>
        <v>0</v>
      </c>
      <c r="D32" s="31">
        <v>0</v>
      </c>
      <c r="E32" s="31"/>
      <c r="F32" s="31"/>
      <c r="G32" s="31">
        <f>H32</f>
        <v>0</v>
      </c>
      <c r="H32" s="31">
        <v>0</v>
      </c>
      <c r="I32" s="31"/>
      <c r="J32" s="31"/>
      <c r="K32" s="29">
        <f t="shared" si="7"/>
        <v>0</v>
      </c>
      <c r="L32" s="29">
        <f t="shared" si="3"/>
        <v>0</v>
      </c>
      <c r="M32" s="29">
        <f t="shared" si="4"/>
        <v>0</v>
      </c>
      <c r="N32" s="29">
        <f t="shared" si="5"/>
        <v>0</v>
      </c>
    </row>
    <row r="33" spans="1:143" ht="21.75" customHeight="1" x14ac:dyDescent="0.2">
      <c r="A33" s="27" t="s">
        <v>37</v>
      </c>
      <c r="B33" s="36" t="s">
        <v>38</v>
      </c>
      <c r="C33" s="29">
        <f>C34+C36+C38</f>
        <v>20410000</v>
      </c>
      <c r="D33" s="29">
        <f t="shared" ref="D33:N33" si="22">D34+D36+D38</f>
        <v>20410000</v>
      </c>
      <c r="E33" s="29">
        <f t="shared" si="22"/>
        <v>0</v>
      </c>
      <c r="F33" s="29">
        <f t="shared" si="22"/>
        <v>0</v>
      </c>
      <c r="G33" s="29">
        <f t="shared" si="22"/>
        <v>0</v>
      </c>
      <c r="H33" s="29">
        <f t="shared" si="22"/>
        <v>0</v>
      </c>
      <c r="I33" s="29">
        <f t="shared" si="22"/>
        <v>0</v>
      </c>
      <c r="J33" s="29">
        <f t="shared" si="22"/>
        <v>0</v>
      </c>
      <c r="K33" s="29">
        <f t="shared" si="22"/>
        <v>20410000</v>
      </c>
      <c r="L33" s="29">
        <f t="shared" si="22"/>
        <v>20410000</v>
      </c>
      <c r="M33" s="29">
        <f t="shared" si="22"/>
        <v>0</v>
      </c>
      <c r="N33" s="29">
        <f t="shared" si="22"/>
        <v>0</v>
      </c>
    </row>
    <row r="34" spans="1:143" ht="39.75" customHeight="1" x14ac:dyDescent="0.2">
      <c r="A34" s="27" t="s">
        <v>39</v>
      </c>
      <c r="B34" s="35" t="s">
        <v>40</v>
      </c>
      <c r="C34" s="29">
        <f t="shared" ref="C34:J34" si="23">C35</f>
        <v>990000</v>
      </c>
      <c r="D34" s="29">
        <f t="shared" si="23"/>
        <v>990000</v>
      </c>
      <c r="E34" s="29">
        <f t="shared" si="23"/>
        <v>0</v>
      </c>
      <c r="F34" s="29">
        <f t="shared" si="23"/>
        <v>0</v>
      </c>
      <c r="G34" s="29">
        <f t="shared" si="23"/>
        <v>0</v>
      </c>
      <c r="H34" s="29">
        <f t="shared" si="23"/>
        <v>0</v>
      </c>
      <c r="I34" s="29">
        <f t="shared" si="23"/>
        <v>0</v>
      </c>
      <c r="J34" s="29">
        <f t="shared" si="23"/>
        <v>0</v>
      </c>
      <c r="K34" s="29">
        <f t="shared" si="7"/>
        <v>990000</v>
      </c>
      <c r="L34" s="29">
        <f t="shared" si="3"/>
        <v>990000</v>
      </c>
      <c r="M34" s="29">
        <f t="shared" si="4"/>
        <v>0</v>
      </c>
      <c r="N34" s="29">
        <f t="shared" si="5"/>
        <v>0</v>
      </c>
    </row>
    <row r="35" spans="1:143" ht="16.5" customHeight="1" x14ac:dyDescent="0.2">
      <c r="A35" s="30" t="s">
        <v>41</v>
      </c>
      <c r="B35" s="16" t="s">
        <v>42</v>
      </c>
      <c r="C35" s="31">
        <f>D35</f>
        <v>990000</v>
      </c>
      <c r="D35" s="31">
        <v>990000</v>
      </c>
      <c r="E35" s="31"/>
      <c r="F35" s="31"/>
      <c r="G35" s="31">
        <f>H35</f>
        <v>0</v>
      </c>
      <c r="H35" s="31"/>
      <c r="I35" s="31"/>
      <c r="J35" s="31"/>
      <c r="K35" s="31">
        <f t="shared" si="7"/>
        <v>990000</v>
      </c>
      <c r="L35" s="31">
        <f t="shared" si="3"/>
        <v>990000</v>
      </c>
      <c r="M35" s="31">
        <f t="shared" si="4"/>
        <v>0</v>
      </c>
      <c r="N35" s="31">
        <f t="shared" si="5"/>
        <v>0</v>
      </c>
    </row>
    <row r="36" spans="1:143" ht="39" customHeight="1" x14ac:dyDescent="0.2">
      <c r="A36" s="27" t="s">
        <v>43</v>
      </c>
      <c r="B36" s="35" t="s">
        <v>44</v>
      </c>
      <c r="C36" s="29">
        <f t="shared" ref="C36:J36" si="24">C37</f>
        <v>9460000</v>
      </c>
      <c r="D36" s="29">
        <f t="shared" si="24"/>
        <v>9460000</v>
      </c>
      <c r="E36" s="29">
        <f t="shared" si="24"/>
        <v>0</v>
      </c>
      <c r="F36" s="29">
        <f t="shared" si="24"/>
        <v>0</v>
      </c>
      <c r="G36" s="29">
        <f t="shared" si="24"/>
        <v>0</v>
      </c>
      <c r="H36" s="29">
        <f t="shared" si="24"/>
        <v>0</v>
      </c>
      <c r="I36" s="29">
        <f t="shared" si="24"/>
        <v>0</v>
      </c>
      <c r="J36" s="29">
        <f t="shared" si="24"/>
        <v>0</v>
      </c>
      <c r="K36" s="29">
        <f t="shared" si="7"/>
        <v>9460000</v>
      </c>
      <c r="L36" s="29">
        <f t="shared" si="3"/>
        <v>9460000</v>
      </c>
      <c r="M36" s="29">
        <f t="shared" si="4"/>
        <v>0</v>
      </c>
      <c r="N36" s="29">
        <f t="shared" si="5"/>
        <v>0</v>
      </c>
    </row>
    <row r="37" spans="1:143" ht="15.75" customHeight="1" x14ac:dyDescent="0.2">
      <c r="A37" s="30" t="s">
        <v>45</v>
      </c>
      <c r="B37" s="16" t="s">
        <v>42</v>
      </c>
      <c r="C37" s="31">
        <f>D37</f>
        <v>9460000</v>
      </c>
      <c r="D37" s="31">
        <v>9460000</v>
      </c>
      <c r="E37" s="31"/>
      <c r="F37" s="31"/>
      <c r="G37" s="31">
        <f>H37</f>
        <v>0</v>
      </c>
      <c r="H37" s="31"/>
      <c r="I37" s="31"/>
      <c r="J37" s="31"/>
      <c r="K37" s="29">
        <f t="shared" si="7"/>
        <v>9460000</v>
      </c>
      <c r="L37" s="29">
        <f t="shared" si="3"/>
        <v>9460000</v>
      </c>
      <c r="M37" s="29">
        <f t="shared" si="4"/>
        <v>0</v>
      </c>
      <c r="N37" s="29">
        <f t="shared" si="5"/>
        <v>0</v>
      </c>
    </row>
    <row r="38" spans="1:143" s="10" customFormat="1" ht="41.25" customHeight="1" x14ac:dyDescent="0.2">
      <c r="A38" s="27" t="s">
        <v>46</v>
      </c>
      <c r="B38" s="35" t="s">
        <v>47</v>
      </c>
      <c r="C38" s="29">
        <f>D38+E38</f>
        <v>9960000</v>
      </c>
      <c r="D38" s="29">
        <f>D39+D40</f>
        <v>9960000</v>
      </c>
      <c r="E38" s="29"/>
      <c r="F38" s="29"/>
      <c r="G38" s="29">
        <f>H38</f>
        <v>0</v>
      </c>
      <c r="H38" s="29">
        <f>H39+H40</f>
        <v>0</v>
      </c>
      <c r="I38" s="29"/>
      <c r="J38" s="29"/>
      <c r="K38" s="29">
        <f t="shared" si="7"/>
        <v>9960000</v>
      </c>
      <c r="L38" s="29">
        <f t="shared" si="3"/>
        <v>9960000</v>
      </c>
      <c r="M38" s="29">
        <f t="shared" si="4"/>
        <v>0</v>
      </c>
      <c r="N38" s="29">
        <f t="shared" si="5"/>
        <v>0</v>
      </c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</row>
    <row r="39" spans="1:143" ht="77.45" customHeight="1" x14ac:dyDescent="0.2">
      <c r="A39" s="30">
        <v>14040100</v>
      </c>
      <c r="B39" s="54" t="s">
        <v>177</v>
      </c>
      <c r="C39" s="31">
        <f t="shared" ref="C39:C40" si="25">D39</f>
        <v>6160000</v>
      </c>
      <c r="D39" s="31">
        <v>6160000</v>
      </c>
      <c r="E39" s="31"/>
      <c r="F39" s="31"/>
      <c r="G39" s="31">
        <f t="shared" ref="G39:G40" si="26">H39</f>
        <v>0</v>
      </c>
      <c r="H39" s="31"/>
      <c r="I39" s="31"/>
      <c r="J39" s="31"/>
      <c r="K39" s="31">
        <f t="shared" ref="K39:K40" si="27">C39+G39</f>
        <v>6160000</v>
      </c>
      <c r="L39" s="31">
        <f t="shared" ref="L39:L40" si="28">D39+H39</f>
        <v>6160000</v>
      </c>
      <c r="M39" s="31">
        <f t="shared" ref="M39:M40" si="29">E39+I39</f>
        <v>0</v>
      </c>
      <c r="N39" s="31">
        <f t="shared" ref="N39:N40" si="30">F39+J39</f>
        <v>0</v>
      </c>
    </row>
    <row r="40" spans="1:143" ht="62.45" customHeight="1" x14ac:dyDescent="0.2">
      <c r="A40" s="30">
        <v>14040200</v>
      </c>
      <c r="B40" s="37" t="s">
        <v>174</v>
      </c>
      <c r="C40" s="31">
        <f t="shared" si="25"/>
        <v>3800000</v>
      </c>
      <c r="D40" s="31">
        <v>3800000</v>
      </c>
      <c r="E40" s="31"/>
      <c r="F40" s="31"/>
      <c r="G40" s="31">
        <f t="shared" si="26"/>
        <v>0</v>
      </c>
      <c r="H40" s="31"/>
      <c r="I40" s="31"/>
      <c r="J40" s="31"/>
      <c r="K40" s="31">
        <f t="shared" si="27"/>
        <v>3800000</v>
      </c>
      <c r="L40" s="31">
        <f t="shared" si="28"/>
        <v>3800000</v>
      </c>
      <c r="M40" s="31">
        <f t="shared" si="29"/>
        <v>0</v>
      </c>
      <c r="N40" s="31">
        <f t="shared" si="30"/>
        <v>0</v>
      </c>
    </row>
    <row r="41" spans="1:143" ht="39" customHeight="1" x14ac:dyDescent="0.2">
      <c r="A41" s="27" t="s">
        <v>48</v>
      </c>
      <c r="B41" s="35" t="s">
        <v>164</v>
      </c>
      <c r="C41" s="29">
        <f t="shared" ref="C41:J41" si="31">C42+C53+C55</f>
        <v>82353253</v>
      </c>
      <c r="D41" s="29">
        <f t="shared" si="31"/>
        <v>82353253</v>
      </c>
      <c r="E41" s="29">
        <f t="shared" si="31"/>
        <v>0</v>
      </c>
      <c r="F41" s="29">
        <f t="shared" si="31"/>
        <v>0</v>
      </c>
      <c r="G41" s="29">
        <f t="shared" si="31"/>
        <v>0</v>
      </c>
      <c r="H41" s="29">
        <f t="shared" si="31"/>
        <v>0</v>
      </c>
      <c r="I41" s="29">
        <f t="shared" si="31"/>
        <v>0</v>
      </c>
      <c r="J41" s="29">
        <f t="shared" si="31"/>
        <v>0</v>
      </c>
      <c r="K41" s="29">
        <f t="shared" si="7"/>
        <v>82353253</v>
      </c>
      <c r="L41" s="29">
        <f t="shared" si="3"/>
        <v>82353253</v>
      </c>
      <c r="M41" s="29">
        <f t="shared" si="4"/>
        <v>0</v>
      </c>
      <c r="N41" s="29">
        <f t="shared" si="5"/>
        <v>0</v>
      </c>
    </row>
    <row r="42" spans="1:143" ht="15.75" customHeight="1" x14ac:dyDescent="0.2">
      <c r="A42" s="27" t="s">
        <v>49</v>
      </c>
      <c r="B42" s="35" t="s">
        <v>50</v>
      </c>
      <c r="C42" s="29">
        <f t="shared" ref="C42:J42" si="32">SUM(C43:C52)</f>
        <v>47366773</v>
      </c>
      <c r="D42" s="29">
        <f t="shared" si="32"/>
        <v>47366773</v>
      </c>
      <c r="E42" s="29">
        <f t="shared" si="32"/>
        <v>0</v>
      </c>
      <c r="F42" s="29">
        <f t="shared" si="32"/>
        <v>0</v>
      </c>
      <c r="G42" s="29">
        <f t="shared" si="32"/>
        <v>0</v>
      </c>
      <c r="H42" s="29">
        <f t="shared" si="32"/>
        <v>0</v>
      </c>
      <c r="I42" s="29">
        <f t="shared" si="32"/>
        <v>0</v>
      </c>
      <c r="J42" s="29">
        <f t="shared" si="32"/>
        <v>0</v>
      </c>
      <c r="K42" s="29">
        <f t="shared" si="7"/>
        <v>47366773</v>
      </c>
      <c r="L42" s="29">
        <f t="shared" si="3"/>
        <v>47366773</v>
      </c>
      <c r="M42" s="29">
        <f t="shared" si="4"/>
        <v>0</v>
      </c>
      <c r="N42" s="29">
        <f t="shared" si="5"/>
        <v>0</v>
      </c>
    </row>
    <row r="43" spans="1:143" ht="51" customHeight="1" x14ac:dyDescent="0.2">
      <c r="A43" s="30" t="s">
        <v>51</v>
      </c>
      <c r="B43" s="16" t="s">
        <v>52</v>
      </c>
      <c r="C43" s="31">
        <f>D43</f>
        <v>11000</v>
      </c>
      <c r="D43" s="31">
        <v>11000</v>
      </c>
      <c r="E43" s="31"/>
      <c r="F43" s="31"/>
      <c r="G43" s="31">
        <f>H43</f>
        <v>0</v>
      </c>
      <c r="H43" s="31"/>
      <c r="I43" s="31"/>
      <c r="J43" s="31"/>
      <c r="K43" s="31">
        <f t="shared" si="7"/>
        <v>11000</v>
      </c>
      <c r="L43" s="31">
        <f t="shared" si="3"/>
        <v>11000</v>
      </c>
      <c r="M43" s="31">
        <f t="shared" si="4"/>
        <v>0</v>
      </c>
      <c r="N43" s="31">
        <f t="shared" si="5"/>
        <v>0</v>
      </c>
    </row>
    <row r="44" spans="1:143" ht="55.5" customHeight="1" x14ac:dyDescent="0.2">
      <c r="A44" s="30" t="s">
        <v>53</v>
      </c>
      <c r="B44" s="16" t="s">
        <v>54</v>
      </c>
      <c r="C44" s="31">
        <f t="shared" ref="C44:C52" si="33">D44</f>
        <v>340000</v>
      </c>
      <c r="D44" s="31">
        <v>340000</v>
      </c>
      <c r="E44" s="31"/>
      <c r="F44" s="31"/>
      <c r="G44" s="31">
        <f t="shared" ref="G44:G52" si="34">H44</f>
        <v>0</v>
      </c>
      <c r="H44" s="31"/>
      <c r="I44" s="31"/>
      <c r="J44" s="31"/>
      <c r="K44" s="31">
        <f t="shared" si="7"/>
        <v>340000</v>
      </c>
      <c r="L44" s="31">
        <f t="shared" si="3"/>
        <v>340000</v>
      </c>
      <c r="M44" s="31">
        <f t="shared" si="4"/>
        <v>0</v>
      </c>
      <c r="N44" s="31">
        <f t="shared" si="5"/>
        <v>0</v>
      </c>
    </row>
    <row r="45" spans="1:143" ht="50.25" customHeight="1" x14ac:dyDescent="0.2">
      <c r="A45" s="30" t="s">
        <v>55</v>
      </c>
      <c r="B45" s="16" t="s">
        <v>56</v>
      </c>
      <c r="C45" s="31">
        <f t="shared" si="33"/>
        <v>1850000</v>
      </c>
      <c r="D45" s="31">
        <v>1850000</v>
      </c>
      <c r="E45" s="31"/>
      <c r="F45" s="31"/>
      <c r="G45" s="31">
        <f t="shared" si="34"/>
        <v>0</v>
      </c>
      <c r="H45" s="31"/>
      <c r="I45" s="31"/>
      <c r="J45" s="31"/>
      <c r="K45" s="31">
        <f t="shared" si="7"/>
        <v>1850000</v>
      </c>
      <c r="L45" s="31">
        <f t="shared" si="3"/>
        <v>1850000</v>
      </c>
      <c r="M45" s="31">
        <f t="shared" si="4"/>
        <v>0</v>
      </c>
      <c r="N45" s="31">
        <f t="shared" si="5"/>
        <v>0</v>
      </c>
    </row>
    <row r="46" spans="1:143" ht="53.25" customHeight="1" x14ac:dyDescent="0.2">
      <c r="A46" s="30" t="s">
        <v>57</v>
      </c>
      <c r="B46" s="16" t="s">
        <v>58</v>
      </c>
      <c r="C46" s="31">
        <f t="shared" si="33"/>
        <v>1750000</v>
      </c>
      <c r="D46" s="31">
        <v>1750000</v>
      </c>
      <c r="E46" s="31"/>
      <c r="F46" s="31"/>
      <c r="G46" s="31">
        <f t="shared" si="34"/>
        <v>0</v>
      </c>
      <c r="H46" s="31"/>
      <c r="I46" s="31"/>
      <c r="J46" s="31"/>
      <c r="K46" s="31">
        <f t="shared" si="7"/>
        <v>1750000</v>
      </c>
      <c r="L46" s="31">
        <f t="shared" si="3"/>
        <v>1750000</v>
      </c>
      <c r="M46" s="31">
        <f t="shared" si="4"/>
        <v>0</v>
      </c>
      <c r="N46" s="31">
        <f t="shared" si="5"/>
        <v>0</v>
      </c>
    </row>
    <row r="47" spans="1:143" ht="17.25" customHeight="1" x14ac:dyDescent="0.2">
      <c r="A47" s="30" t="s">
        <v>59</v>
      </c>
      <c r="B47" s="34" t="s">
        <v>60</v>
      </c>
      <c r="C47" s="31">
        <f t="shared" si="33"/>
        <v>12100000</v>
      </c>
      <c r="D47" s="31">
        <v>12100000</v>
      </c>
      <c r="E47" s="31"/>
      <c r="F47" s="31"/>
      <c r="G47" s="31">
        <f t="shared" si="34"/>
        <v>0</v>
      </c>
      <c r="H47" s="31"/>
      <c r="I47" s="31"/>
      <c r="J47" s="31"/>
      <c r="K47" s="31">
        <f t="shared" si="7"/>
        <v>12100000</v>
      </c>
      <c r="L47" s="31">
        <f t="shared" si="3"/>
        <v>12100000</v>
      </c>
      <c r="M47" s="31">
        <f t="shared" si="4"/>
        <v>0</v>
      </c>
      <c r="N47" s="31">
        <f t="shared" si="5"/>
        <v>0</v>
      </c>
    </row>
    <row r="48" spans="1:143" ht="15" customHeight="1" x14ac:dyDescent="0.2">
      <c r="A48" s="30" t="s">
        <v>61</v>
      </c>
      <c r="B48" s="34" t="s">
        <v>62</v>
      </c>
      <c r="C48" s="31">
        <f t="shared" si="33"/>
        <v>25423603</v>
      </c>
      <c r="D48" s="31">
        <v>25423603</v>
      </c>
      <c r="E48" s="31"/>
      <c r="F48" s="31"/>
      <c r="G48" s="31">
        <f t="shared" si="34"/>
        <v>0</v>
      </c>
      <c r="H48" s="31"/>
      <c r="I48" s="31"/>
      <c r="J48" s="31"/>
      <c r="K48" s="31">
        <f t="shared" si="7"/>
        <v>25423603</v>
      </c>
      <c r="L48" s="31">
        <f t="shared" si="3"/>
        <v>25423603</v>
      </c>
      <c r="M48" s="31">
        <f t="shared" si="4"/>
        <v>0</v>
      </c>
      <c r="N48" s="31">
        <f t="shared" si="5"/>
        <v>0</v>
      </c>
    </row>
    <row r="49" spans="1:14" ht="15" customHeight="1" x14ac:dyDescent="0.2">
      <c r="A49" s="30" t="s">
        <v>63</v>
      </c>
      <c r="B49" s="34" t="s">
        <v>64</v>
      </c>
      <c r="C49" s="31">
        <f t="shared" si="33"/>
        <v>770000</v>
      </c>
      <c r="D49" s="31">
        <v>770000</v>
      </c>
      <c r="E49" s="31"/>
      <c r="F49" s="31"/>
      <c r="G49" s="31">
        <f t="shared" si="34"/>
        <v>0</v>
      </c>
      <c r="H49" s="31"/>
      <c r="I49" s="31"/>
      <c r="J49" s="31"/>
      <c r="K49" s="31">
        <f t="shared" si="7"/>
        <v>770000</v>
      </c>
      <c r="L49" s="31">
        <f t="shared" si="3"/>
        <v>770000</v>
      </c>
      <c r="M49" s="31">
        <f t="shared" si="4"/>
        <v>0</v>
      </c>
      <c r="N49" s="31">
        <f t="shared" si="5"/>
        <v>0</v>
      </c>
    </row>
    <row r="50" spans="1:14" ht="15" customHeight="1" x14ac:dyDescent="0.2">
      <c r="A50" s="30" t="s">
        <v>65</v>
      </c>
      <c r="B50" s="34" t="s">
        <v>66</v>
      </c>
      <c r="C50" s="31">
        <f t="shared" si="33"/>
        <v>5100000</v>
      </c>
      <c r="D50" s="31">
        <v>5100000</v>
      </c>
      <c r="E50" s="31"/>
      <c r="F50" s="31"/>
      <c r="G50" s="31">
        <f t="shared" si="34"/>
        <v>0</v>
      </c>
      <c r="H50" s="31"/>
      <c r="I50" s="31"/>
      <c r="J50" s="31"/>
      <c r="K50" s="31">
        <f t="shared" si="7"/>
        <v>5100000</v>
      </c>
      <c r="L50" s="31">
        <f t="shared" si="3"/>
        <v>5100000</v>
      </c>
      <c r="M50" s="31">
        <f t="shared" si="4"/>
        <v>0</v>
      </c>
      <c r="N50" s="31">
        <f t="shared" si="5"/>
        <v>0</v>
      </c>
    </row>
    <row r="51" spans="1:14" ht="15" hidden="1" customHeight="1" x14ac:dyDescent="0.2">
      <c r="A51" s="30">
        <v>18011000</v>
      </c>
      <c r="B51" s="34" t="s">
        <v>185</v>
      </c>
      <c r="C51" s="31">
        <f t="shared" si="33"/>
        <v>0</v>
      </c>
      <c r="D51" s="31"/>
      <c r="E51" s="31"/>
      <c r="F51" s="31"/>
      <c r="G51" s="31">
        <f t="shared" si="34"/>
        <v>0</v>
      </c>
      <c r="H51" s="31"/>
      <c r="I51" s="31"/>
      <c r="J51" s="31"/>
      <c r="K51" s="31">
        <f t="shared" ref="K51" si="35">C51+G51</f>
        <v>0</v>
      </c>
      <c r="L51" s="31">
        <f t="shared" ref="L51" si="36">D51+H51</f>
        <v>0</v>
      </c>
      <c r="M51" s="31">
        <f t="shared" ref="M51" si="37">E51+I51</f>
        <v>0</v>
      </c>
      <c r="N51" s="31">
        <f t="shared" ref="N51" si="38">F51+J51</f>
        <v>0</v>
      </c>
    </row>
    <row r="52" spans="1:14" ht="16.5" customHeight="1" x14ac:dyDescent="0.2">
      <c r="A52" s="30" t="s">
        <v>67</v>
      </c>
      <c r="B52" s="34" t="s">
        <v>68</v>
      </c>
      <c r="C52" s="31">
        <f t="shared" si="33"/>
        <v>22170</v>
      </c>
      <c r="D52" s="31">
        <v>22170</v>
      </c>
      <c r="E52" s="31"/>
      <c r="F52" s="31"/>
      <c r="G52" s="31">
        <f t="shared" si="34"/>
        <v>0</v>
      </c>
      <c r="H52" s="31"/>
      <c r="I52" s="31"/>
      <c r="J52" s="31"/>
      <c r="K52" s="31">
        <f t="shared" si="7"/>
        <v>22170</v>
      </c>
      <c r="L52" s="31">
        <f t="shared" si="3"/>
        <v>22170</v>
      </c>
      <c r="M52" s="31">
        <f t="shared" si="4"/>
        <v>0</v>
      </c>
      <c r="N52" s="31">
        <f t="shared" si="5"/>
        <v>0</v>
      </c>
    </row>
    <row r="53" spans="1:14" ht="17.25" customHeight="1" x14ac:dyDescent="0.2">
      <c r="A53" s="27" t="s">
        <v>69</v>
      </c>
      <c r="B53" s="28" t="s">
        <v>70</v>
      </c>
      <c r="C53" s="29">
        <f t="shared" ref="C53:J53" si="39">C54</f>
        <v>86480</v>
      </c>
      <c r="D53" s="29">
        <f t="shared" si="39"/>
        <v>86480</v>
      </c>
      <c r="E53" s="29">
        <f t="shared" si="39"/>
        <v>0</v>
      </c>
      <c r="F53" s="29">
        <f t="shared" si="39"/>
        <v>0</v>
      </c>
      <c r="G53" s="29">
        <f t="shared" si="39"/>
        <v>0</v>
      </c>
      <c r="H53" s="29">
        <f t="shared" si="39"/>
        <v>0</v>
      </c>
      <c r="I53" s="29">
        <f t="shared" si="39"/>
        <v>0</v>
      </c>
      <c r="J53" s="29">
        <f t="shared" si="39"/>
        <v>0</v>
      </c>
      <c r="K53" s="29">
        <f t="shared" si="7"/>
        <v>86480</v>
      </c>
      <c r="L53" s="29">
        <f t="shared" si="3"/>
        <v>86480</v>
      </c>
      <c r="M53" s="29">
        <f t="shared" si="4"/>
        <v>0</v>
      </c>
      <c r="N53" s="29">
        <f t="shared" si="5"/>
        <v>0</v>
      </c>
    </row>
    <row r="54" spans="1:14" ht="24.75" customHeight="1" x14ac:dyDescent="0.2">
      <c r="A54" s="30" t="s">
        <v>71</v>
      </c>
      <c r="B54" s="34" t="s">
        <v>72</v>
      </c>
      <c r="C54" s="31">
        <f>D54</f>
        <v>86480</v>
      </c>
      <c r="D54" s="31">
        <v>86480</v>
      </c>
      <c r="E54" s="31"/>
      <c r="F54" s="31"/>
      <c r="G54" s="31">
        <f>H54</f>
        <v>0</v>
      </c>
      <c r="H54" s="31"/>
      <c r="I54" s="31"/>
      <c r="J54" s="31"/>
      <c r="K54" s="31">
        <f t="shared" si="7"/>
        <v>86480</v>
      </c>
      <c r="L54" s="31">
        <f t="shared" si="3"/>
        <v>86480</v>
      </c>
      <c r="M54" s="31">
        <f t="shared" si="4"/>
        <v>0</v>
      </c>
      <c r="N54" s="31">
        <f t="shared" si="5"/>
        <v>0</v>
      </c>
    </row>
    <row r="55" spans="1:14" ht="15" customHeight="1" x14ac:dyDescent="0.2">
      <c r="A55" s="27" t="s">
        <v>73</v>
      </c>
      <c r="B55" s="28" t="s">
        <v>74</v>
      </c>
      <c r="C55" s="29">
        <f t="shared" ref="C55:F55" si="40">SUM(C56:C58)</f>
        <v>34900000</v>
      </c>
      <c r="D55" s="29">
        <f t="shared" si="40"/>
        <v>34900000</v>
      </c>
      <c r="E55" s="29">
        <f t="shared" si="40"/>
        <v>0</v>
      </c>
      <c r="F55" s="29">
        <f t="shared" si="40"/>
        <v>0</v>
      </c>
      <c r="G55" s="29">
        <f t="shared" ref="G55:J55" si="41">SUM(G56:G58)</f>
        <v>0</v>
      </c>
      <c r="H55" s="29">
        <f t="shared" si="41"/>
        <v>0</v>
      </c>
      <c r="I55" s="29">
        <f t="shared" si="41"/>
        <v>0</v>
      </c>
      <c r="J55" s="29">
        <f t="shared" si="41"/>
        <v>0</v>
      </c>
      <c r="K55" s="29">
        <f t="shared" si="7"/>
        <v>34900000</v>
      </c>
      <c r="L55" s="29">
        <f t="shared" si="3"/>
        <v>34900000</v>
      </c>
      <c r="M55" s="29">
        <f t="shared" si="4"/>
        <v>0</v>
      </c>
      <c r="N55" s="29">
        <f t="shared" si="5"/>
        <v>0</v>
      </c>
    </row>
    <row r="56" spans="1:14" ht="15" customHeight="1" x14ac:dyDescent="0.2">
      <c r="A56" s="30" t="s">
        <v>75</v>
      </c>
      <c r="B56" s="34" t="s">
        <v>76</v>
      </c>
      <c r="C56" s="31">
        <f>D56</f>
        <v>3500000</v>
      </c>
      <c r="D56" s="31">
        <v>3500000</v>
      </c>
      <c r="E56" s="31"/>
      <c r="F56" s="31"/>
      <c r="G56" s="31">
        <f>H56</f>
        <v>0</v>
      </c>
      <c r="H56" s="31"/>
      <c r="I56" s="31"/>
      <c r="J56" s="31"/>
      <c r="K56" s="31">
        <f t="shared" si="7"/>
        <v>3500000</v>
      </c>
      <c r="L56" s="31">
        <f t="shared" si="3"/>
        <v>3500000</v>
      </c>
      <c r="M56" s="31">
        <f t="shared" si="4"/>
        <v>0</v>
      </c>
      <c r="N56" s="31">
        <f t="shared" si="5"/>
        <v>0</v>
      </c>
    </row>
    <row r="57" spans="1:14" ht="17.25" customHeight="1" x14ac:dyDescent="0.2">
      <c r="A57" s="30" t="s">
        <v>77</v>
      </c>
      <c r="B57" s="34" t="s">
        <v>78</v>
      </c>
      <c r="C57" s="31">
        <f t="shared" ref="C57:C58" si="42">D57</f>
        <v>22000000</v>
      </c>
      <c r="D57" s="31">
        <v>22000000</v>
      </c>
      <c r="E57" s="31"/>
      <c r="F57" s="31"/>
      <c r="G57" s="31">
        <f t="shared" ref="G57:G58" si="43">H57</f>
        <v>0</v>
      </c>
      <c r="H57" s="31"/>
      <c r="I57" s="31"/>
      <c r="J57" s="31"/>
      <c r="K57" s="31">
        <f t="shared" si="7"/>
        <v>22000000</v>
      </c>
      <c r="L57" s="31">
        <f t="shared" si="3"/>
        <v>22000000</v>
      </c>
      <c r="M57" s="31">
        <f t="shared" si="4"/>
        <v>0</v>
      </c>
      <c r="N57" s="31">
        <f t="shared" si="5"/>
        <v>0</v>
      </c>
    </row>
    <row r="58" spans="1:14" ht="69" customHeight="1" x14ac:dyDescent="0.2">
      <c r="A58" s="30" t="s">
        <v>79</v>
      </c>
      <c r="B58" s="34" t="s">
        <v>80</v>
      </c>
      <c r="C58" s="31">
        <f t="shared" si="42"/>
        <v>9400000</v>
      </c>
      <c r="D58" s="31">
        <v>9400000</v>
      </c>
      <c r="E58" s="31"/>
      <c r="F58" s="31"/>
      <c r="G58" s="31">
        <f t="shared" si="43"/>
        <v>0</v>
      </c>
      <c r="H58" s="31"/>
      <c r="I58" s="31"/>
      <c r="J58" s="31"/>
      <c r="K58" s="31">
        <f t="shared" si="7"/>
        <v>9400000</v>
      </c>
      <c r="L58" s="31">
        <f t="shared" si="3"/>
        <v>9400000</v>
      </c>
      <c r="M58" s="31">
        <f t="shared" si="4"/>
        <v>0</v>
      </c>
      <c r="N58" s="31">
        <f t="shared" si="5"/>
        <v>0</v>
      </c>
    </row>
    <row r="59" spans="1:14" ht="18.75" customHeight="1" x14ac:dyDescent="0.2">
      <c r="A59" s="27" t="s">
        <v>81</v>
      </c>
      <c r="B59" s="28" t="s">
        <v>82</v>
      </c>
      <c r="C59" s="29">
        <f t="shared" ref="C59:J59" si="44">C60</f>
        <v>497500</v>
      </c>
      <c r="D59" s="29">
        <f t="shared" si="44"/>
        <v>0</v>
      </c>
      <c r="E59" s="29">
        <f t="shared" si="44"/>
        <v>497500</v>
      </c>
      <c r="F59" s="29">
        <f t="shared" si="44"/>
        <v>0</v>
      </c>
      <c r="G59" s="29">
        <f t="shared" si="44"/>
        <v>0</v>
      </c>
      <c r="H59" s="29">
        <f t="shared" si="44"/>
        <v>0</v>
      </c>
      <c r="I59" s="29">
        <f t="shared" si="44"/>
        <v>0</v>
      </c>
      <c r="J59" s="29">
        <f t="shared" si="44"/>
        <v>0</v>
      </c>
      <c r="K59" s="29">
        <f t="shared" si="7"/>
        <v>497500</v>
      </c>
      <c r="L59" s="29">
        <f t="shared" si="3"/>
        <v>0</v>
      </c>
      <c r="M59" s="29">
        <f t="shared" si="4"/>
        <v>497500</v>
      </c>
      <c r="N59" s="29">
        <f t="shared" si="5"/>
        <v>0</v>
      </c>
    </row>
    <row r="60" spans="1:14" ht="19.5" customHeight="1" x14ac:dyDescent="0.2">
      <c r="A60" s="27" t="s">
        <v>83</v>
      </c>
      <c r="B60" s="28" t="s">
        <v>84</v>
      </c>
      <c r="C60" s="29">
        <f t="shared" ref="C60:F60" si="45">SUM(C61:C63)</f>
        <v>497500</v>
      </c>
      <c r="D60" s="29">
        <f t="shared" si="45"/>
        <v>0</v>
      </c>
      <c r="E60" s="29">
        <f t="shared" si="45"/>
        <v>497500</v>
      </c>
      <c r="F60" s="29">
        <f t="shared" si="45"/>
        <v>0</v>
      </c>
      <c r="G60" s="29">
        <f t="shared" ref="G60:J60" si="46">SUM(G61:G63)</f>
        <v>0</v>
      </c>
      <c r="H60" s="29">
        <f t="shared" si="46"/>
        <v>0</v>
      </c>
      <c r="I60" s="29">
        <f t="shared" si="46"/>
        <v>0</v>
      </c>
      <c r="J60" s="29">
        <f t="shared" si="46"/>
        <v>0</v>
      </c>
      <c r="K60" s="29">
        <f t="shared" si="7"/>
        <v>497500</v>
      </c>
      <c r="L60" s="29">
        <f t="shared" si="3"/>
        <v>0</v>
      </c>
      <c r="M60" s="29">
        <f t="shared" si="4"/>
        <v>497500</v>
      </c>
      <c r="N60" s="29">
        <f t="shared" si="5"/>
        <v>0</v>
      </c>
    </row>
    <row r="61" spans="1:14" ht="57.6" customHeight="1" x14ac:dyDescent="0.2">
      <c r="A61" s="30" t="s">
        <v>85</v>
      </c>
      <c r="B61" s="16" t="s">
        <v>86</v>
      </c>
      <c r="C61" s="31">
        <f>D61+E61</f>
        <v>81500</v>
      </c>
      <c r="D61" s="31"/>
      <c r="E61" s="31">
        <v>81500</v>
      </c>
      <c r="F61" s="31"/>
      <c r="G61" s="31">
        <f>H61+I61</f>
        <v>0</v>
      </c>
      <c r="H61" s="31"/>
      <c r="I61" s="31"/>
      <c r="J61" s="31"/>
      <c r="K61" s="31">
        <f t="shared" si="7"/>
        <v>81500</v>
      </c>
      <c r="L61" s="31">
        <f t="shared" si="3"/>
        <v>0</v>
      </c>
      <c r="M61" s="31">
        <f t="shared" si="4"/>
        <v>81500</v>
      </c>
      <c r="N61" s="31">
        <f t="shared" si="5"/>
        <v>0</v>
      </c>
    </row>
    <row r="62" spans="1:14" ht="25.5" customHeight="1" x14ac:dyDescent="0.2">
      <c r="A62" s="30" t="s">
        <v>87</v>
      </c>
      <c r="B62" s="16" t="s">
        <v>88</v>
      </c>
      <c r="C62" s="31">
        <f t="shared" ref="C62:C63" si="47">D62+E62</f>
        <v>46000</v>
      </c>
      <c r="D62" s="31"/>
      <c r="E62" s="31">
        <v>46000</v>
      </c>
      <c r="F62" s="31"/>
      <c r="G62" s="31">
        <f t="shared" ref="G62:G63" si="48">H62+I62</f>
        <v>0</v>
      </c>
      <c r="H62" s="31"/>
      <c r="I62" s="31"/>
      <c r="J62" s="31"/>
      <c r="K62" s="31">
        <f t="shared" si="7"/>
        <v>46000</v>
      </c>
      <c r="L62" s="31">
        <f t="shared" si="3"/>
        <v>0</v>
      </c>
      <c r="M62" s="31">
        <f t="shared" si="4"/>
        <v>46000</v>
      </c>
      <c r="N62" s="31">
        <f t="shared" si="5"/>
        <v>0</v>
      </c>
    </row>
    <row r="63" spans="1:14" ht="51.75" customHeight="1" x14ac:dyDescent="0.2">
      <c r="A63" s="30" t="s">
        <v>89</v>
      </c>
      <c r="B63" s="16" t="s">
        <v>90</v>
      </c>
      <c r="C63" s="31">
        <f t="shared" si="47"/>
        <v>370000</v>
      </c>
      <c r="D63" s="31"/>
      <c r="E63" s="31">
        <v>370000</v>
      </c>
      <c r="F63" s="31"/>
      <c r="G63" s="31">
        <f t="shared" si="48"/>
        <v>0</v>
      </c>
      <c r="H63" s="31"/>
      <c r="I63" s="31"/>
      <c r="J63" s="31"/>
      <c r="K63" s="31">
        <f t="shared" si="7"/>
        <v>370000</v>
      </c>
      <c r="L63" s="31">
        <f t="shared" si="3"/>
        <v>0</v>
      </c>
      <c r="M63" s="31">
        <f t="shared" si="4"/>
        <v>370000</v>
      </c>
      <c r="N63" s="31">
        <f t="shared" si="5"/>
        <v>0</v>
      </c>
    </row>
    <row r="64" spans="1:14" ht="16.5" customHeight="1" x14ac:dyDescent="0.2">
      <c r="A64" s="27" t="s">
        <v>91</v>
      </c>
      <c r="B64" s="28" t="s">
        <v>92</v>
      </c>
      <c r="C64" s="29">
        <f t="shared" ref="C64:J64" si="49">C65+C70+C82+C87</f>
        <v>6203266</v>
      </c>
      <c r="D64" s="29">
        <f t="shared" si="49"/>
        <v>4745766</v>
      </c>
      <c r="E64" s="29">
        <f t="shared" si="49"/>
        <v>1457500</v>
      </c>
      <c r="F64" s="29">
        <f t="shared" si="49"/>
        <v>0</v>
      </c>
      <c r="G64" s="29">
        <f t="shared" si="49"/>
        <v>0</v>
      </c>
      <c r="H64" s="29">
        <f t="shared" si="49"/>
        <v>0</v>
      </c>
      <c r="I64" s="29">
        <f t="shared" si="49"/>
        <v>0</v>
      </c>
      <c r="J64" s="29">
        <f t="shared" si="49"/>
        <v>0</v>
      </c>
      <c r="K64" s="29">
        <f t="shared" si="7"/>
        <v>6203266</v>
      </c>
      <c r="L64" s="29">
        <f t="shared" si="3"/>
        <v>4745766</v>
      </c>
      <c r="M64" s="29">
        <f t="shared" si="4"/>
        <v>1457500</v>
      </c>
      <c r="N64" s="29">
        <f t="shared" si="5"/>
        <v>0</v>
      </c>
    </row>
    <row r="65" spans="1:14" x14ac:dyDescent="0.2">
      <c r="A65" s="27" t="s">
        <v>93</v>
      </c>
      <c r="B65" s="55" t="s">
        <v>94</v>
      </c>
      <c r="C65" s="29">
        <f t="shared" ref="C65:J65" si="50">C66</f>
        <v>1770000</v>
      </c>
      <c r="D65" s="29">
        <f t="shared" si="50"/>
        <v>1770000</v>
      </c>
      <c r="E65" s="29">
        <f t="shared" si="50"/>
        <v>0</v>
      </c>
      <c r="F65" s="29">
        <f t="shared" si="50"/>
        <v>0</v>
      </c>
      <c r="G65" s="29">
        <f t="shared" si="50"/>
        <v>0</v>
      </c>
      <c r="H65" s="29">
        <f t="shared" si="50"/>
        <v>0</v>
      </c>
      <c r="I65" s="29">
        <f t="shared" si="50"/>
        <v>0</v>
      </c>
      <c r="J65" s="29">
        <f t="shared" si="50"/>
        <v>0</v>
      </c>
      <c r="K65" s="29">
        <f t="shared" si="7"/>
        <v>1770000</v>
      </c>
      <c r="L65" s="29">
        <f t="shared" si="3"/>
        <v>1770000</v>
      </c>
      <c r="M65" s="29">
        <f t="shared" si="4"/>
        <v>0</v>
      </c>
      <c r="N65" s="29">
        <f t="shared" si="5"/>
        <v>0</v>
      </c>
    </row>
    <row r="66" spans="1:14" ht="15.75" customHeight="1" x14ac:dyDescent="0.2">
      <c r="A66" s="27" t="s">
        <v>95</v>
      </c>
      <c r="B66" s="28" t="s">
        <v>96</v>
      </c>
      <c r="C66" s="29">
        <f>C67+C68+C69</f>
        <v>1770000</v>
      </c>
      <c r="D66" s="29">
        <f t="shared" ref="D66:N66" si="51">D67+D68+D69</f>
        <v>1770000</v>
      </c>
      <c r="E66" s="29">
        <f t="shared" si="51"/>
        <v>0</v>
      </c>
      <c r="F66" s="29">
        <f t="shared" si="51"/>
        <v>0</v>
      </c>
      <c r="G66" s="29">
        <f t="shared" si="51"/>
        <v>0</v>
      </c>
      <c r="H66" s="29">
        <f t="shared" si="51"/>
        <v>0</v>
      </c>
      <c r="I66" s="29">
        <f t="shared" si="51"/>
        <v>0</v>
      </c>
      <c r="J66" s="29">
        <f t="shared" si="51"/>
        <v>0</v>
      </c>
      <c r="K66" s="29">
        <f t="shared" si="51"/>
        <v>1770000</v>
      </c>
      <c r="L66" s="29">
        <f t="shared" si="51"/>
        <v>1770000</v>
      </c>
      <c r="M66" s="29">
        <f t="shared" si="51"/>
        <v>0</v>
      </c>
      <c r="N66" s="29">
        <f t="shared" si="51"/>
        <v>0</v>
      </c>
    </row>
    <row r="67" spans="1:14" ht="16.5" customHeight="1" x14ac:dyDescent="0.2">
      <c r="A67" s="30" t="s">
        <v>97</v>
      </c>
      <c r="B67" s="34" t="s">
        <v>98</v>
      </c>
      <c r="C67" s="31">
        <f>D67</f>
        <v>1710000</v>
      </c>
      <c r="D67" s="31">
        <v>1710000</v>
      </c>
      <c r="E67" s="31"/>
      <c r="F67" s="31"/>
      <c r="G67" s="31">
        <f>H67</f>
        <v>0</v>
      </c>
      <c r="H67" s="31"/>
      <c r="I67" s="31"/>
      <c r="J67" s="31"/>
      <c r="K67" s="31">
        <f t="shared" si="7"/>
        <v>1710000</v>
      </c>
      <c r="L67" s="31">
        <f t="shared" si="3"/>
        <v>1710000</v>
      </c>
      <c r="M67" s="31">
        <f t="shared" si="4"/>
        <v>0</v>
      </c>
      <c r="N67" s="31">
        <f t="shared" si="5"/>
        <v>0</v>
      </c>
    </row>
    <row r="68" spans="1:14" ht="88.5" customHeight="1" x14ac:dyDescent="0.2">
      <c r="A68" s="30" t="s">
        <v>99</v>
      </c>
      <c r="B68" s="16" t="s">
        <v>200</v>
      </c>
      <c r="C68" s="31">
        <f>D68</f>
        <v>60000</v>
      </c>
      <c r="D68" s="31">
        <v>60000</v>
      </c>
      <c r="E68" s="31"/>
      <c r="F68" s="31"/>
      <c r="G68" s="31">
        <f>H68</f>
        <v>0</v>
      </c>
      <c r="H68" s="31"/>
      <c r="I68" s="31"/>
      <c r="J68" s="31"/>
      <c r="K68" s="31">
        <f t="shared" si="7"/>
        <v>60000</v>
      </c>
      <c r="L68" s="31">
        <f t="shared" si="3"/>
        <v>60000</v>
      </c>
      <c r="M68" s="31">
        <f t="shared" si="4"/>
        <v>0</v>
      </c>
      <c r="N68" s="31">
        <f t="shared" si="5"/>
        <v>0</v>
      </c>
    </row>
    <row r="69" spans="1:14" ht="41.25" hidden="1" customHeight="1" x14ac:dyDescent="0.2">
      <c r="A69" s="30">
        <v>21081800</v>
      </c>
      <c r="B69" s="16" t="s">
        <v>186</v>
      </c>
      <c r="C69" s="31">
        <f>D69</f>
        <v>0</v>
      </c>
      <c r="D69" s="31"/>
      <c r="E69" s="31"/>
      <c r="F69" s="31"/>
      <c r="G69" s="31">
        <f>H69</f>
        <v>0</v>
      </c>
      <c r="H69" s="31"/>
      <c r="I69" s="31"/>
      <c r="J69" s="31"/>
      <c r="K69" s="31">
        <f t="shared" ref="K69" si="52">C69+G69</f>
        <v>0</v>
      </c>
      <c r="L69" s="31">
        <f t="shared" ref="L69" si="53">D69+H69</f>
        <v>0</v>
      </c>
      <c r="M69" s="31">
        <f t="shared" ref="M69" si="54">E69+I69</f>
        <v>0</v>
      </c>
      <c r="N69" s="31">
        <f t="shared" ref="N69" si="55">F69+J69</f>
        <v>0</v>
      </c>
    </row>
    <row r="70" spans="1:14" ht="40.5" customHeight="1" x14ac:dyDescent="0.2">
      <c r="A70" s="27" t="s">
        <v>100</v>
      </c>
      <c r="B70" s="28" t="s">
        <v>101</v>
      </c>
      <c r="C70" s="29">
        <f>C71+C76+C78</f>
        <v>2315766</v>
      </c>
      <c r="D70" s="29">
        <f t="shared" ref="D70:F70" si="56">D71+D76+D78</f>
        <v>2315766</v>
      </c>
      <c r="E70" s="29">
        <f t="shared" si="56"/>
        <v>0</v>
      </c>
      <c r="F70" s="29">
        <f t="shared" si="56"/>
        <v>0</v>
      </c>
      <c r="G70" s="29">
        <f>G71+G76+G78</f>
        <v>0</v>
      </c>
      <c r="H70" s="29">
        <f t="shared" ref="H70:J70" si="57">H71+H76+H78</f>
        <v>0</v>
      </c>
      <c r="I70" s="29">
        <f t="shared" si="57"/>
        <v>0</v>
      </c>
      <c r="J70" s="29">
        <f t="shared" si="57"/>
        <v>0</v>
      </c>
      <c r="K70" s="29">
        <f t="shared" si="7"/>
        <v>2315766</v>
      </c>
      <c r="L70" s="29">
        <f t="shared" si="3"/>
        <v>2315766</v>
      </c>
      <c r="M70" s="29">
        <f t="shared" si="4"/>
        <v>0</v>
      </c>
      <c r="N70" s="29">
        <f t="shared" si="5"/>
        <v>0</v>
      </c>
    </row>
    <row r="71" spans="1:14" ht="27" customHeight="1" x14ac:dyDescent="0.2">
      <c r="A71" s="27" t="s">
        <v>102</v>
      </c>
      <c r="B71" s="28" t="s">
        <v>103</v>
      </c>
      <c r="C71" s="29">
        <f>SUM(C72:C75)</f>
        <v>2054855</v>
      </c>
      <c r="D71" s="29">
        <f t="shared" ref="D71:F71" si="58">SUM(D72:D75)</f>
        <v>2054855</v>
      </c>
      <c r="E71" s="29">
        <f t="shared" si="58"/>
        <v>0</v>
      </c>
      <c r="F71" s="29">
        <f t="shared" si="58"/>
        <v>0</v>
      </c>
      <c r="G71" s="29">
        <f>SUM(G72:G75)</f>
        <v>0</v>
      </c>
      <c r="H71" s="29">
        <f t="shared" ref="H71:J71" si="59">SUM(H72:H75)</f>
        <v>0</v>
      </c>
      <c r="I71" s="29">
        <f t="shared" si="59"/>
        <v>0</v>
      </c>
      <c r="J71" s="29">
        <f t="shared" si="59"/>
        <v>0</v>
      </c>
      <c r="K71" s="29">
        <f t="shared" si="7"/>
        <v>2054855</v>
      </c>
      <c r="L71" s="29">
        <f t="shared" si="3"/>
        <v>2054855</v>
      </c>
      <c r="M71" s="29">
        <f t="shared" si="4"/>
        <v>0</v>
      </c>
      <c r="N71" s="29">
        <f t="shared" si="5"/>
        <v>0</v>
      </c>
    </row>
    <row r="72" spans="1:14" ht="53.25" customHeight="1" x14ac:dyDescent="0.2">
      <c r="A72" s="30" t="s">
        <v>104</v>
      </c>
      <c r="B72" s="16" t="s">
        <v>201</v>
      </c>
      <c r="C72" s="31">
        <f>D72</f>
        <v>85000</v>
      </c>
      <c r="D72" s="31">
        <v>85000</v>
      </c>
      <c r="E72" s="31"/>
      <c r="F72" s="31"/>
      <c r="G72" s="31">
        <f>H72</f>
        <v>0</v>
      </c>
      <c r="H72" s="31"/>
      <c r="I72" s="31"/>
      <c r="J72" s="31"/>
      <c r="K72" s="31">
        <f t="shared" si="7"/>
        <v>85000</v>
      </c>
      <c r="L72" s="31">
        <f t="shared" si="3"/>
        <v>85000</v>
      </c>
      <c r="M72" s="31">
        <f t="shared" si="4"/>
        <v>0</v>
      </c>
      <c r="N72" s="31">
        <f t="shared" si="5"/>
        <v>0</v>
      </c>
    </row>
    <row r="73" spans="1:14" ht="35.25" customHeight="1" x14ac:dyDescent="0.2">
      <c r="A73" s="30" t="s">
        <v>105</v>
      </c>
      <c r="B73" s="16" t="s">
        <v>106</v>
      </c>
      <c r="C73" s="31">
        <f t="shared" ref="C73:C75" si="60">D73</f>
        <v>1066825</v>
      </c>
      <c r="D73" s="31">
        <v>1066825</v>
      </c>
      <c r="E73" s="31"/>
      <c r="F73" s="31"/>
      <c r="G73" s="31">
        <f t="shared" ref="G73:G75" si="61">H73</f>
        <v>0</v>
      </c>
      <c r="H73" s="31"/>
      <c r="I73" s="31"/>
      <c r="J73" s="31"/>
      <c r="K73" s="31">
        <f t="shared" si="7"/>
        <v>1066825</v>
      </c>
      <c r="L73" s="31">
        <f t="shared" si="3"/>
        <v>1066825</v>
      </c>
      <c r="M73" s="31">
        <f t="shared" si="4"/>
        <v>0</v>
      </c>
      <c r="N73" s="31">
        <f t="shared" si="5"/>
        <v>0</v>
      </c>
    </row>
    <row r="74" spans="1:14" ht="39" customHeight="1" x14ac:dyDescent="0.2">
      <c r="A74" s="30" t="s">
        <v>107</v>
      </c>
      <c r="B74" s="16" t="s">
        <v>108</v>
      </c>
      <c r="C74" s="31">
        <f t="shared" si="60"/>
        <v>900000</v>
      </c>
      <c r="D74" s="31">
        <v>900000</v>
      </c>
      <c r="E74" s="31"/>
      <c r="F74" s="31"/>
      <c r="G74" s="31">
        <f t="shared" si="61"/>
        <v>0</v>
      </c>
      <c r="H74" s="31"/>
      <c r="I74" s="31"/>
      <c r="J74" s="31"/>
      <c r="K74" s="31">
        <f t="shared" si="7"/>
        <v>900000</v>
      </c>
      <c r="L74" s="31">
        <f t="shared" si="3"/>
        <v>900000</v>
      </c>
      <c r="M74" s="31">
        <f t="shared" si="4"/>
        <v>0</v>
      </c>
      <c r="N74" s="31">
        <f t="shared" si="5"/>
        <v>0</v>
      </c>
    </row>
    <row r="75" spans="1:14" ht="81" customHeight="1" x14ac:dyDescent="0.2">
      <c r="A75" s="30">
        <v>22012900</v>
      </c>
      <c r="B75" s="16" t="s">
        <v>179</v>
      </c>
      <c r="C75" s="31">
        <f t="shared" si="60"/>
        <v>3030</v>
      </c>
      <c r="D75" s="31">
        <v>3030</v>
      </c>
      <c r="E75" s="31"/>
      <c r="F75" s="31"/>
      <c r="G75" s="31">
        <f t="shared" si="61"/>
        <v>0</v>
      </c>
      <c r="H75" s="31"/>
      <c r="I75" s="31"/>
      <c r="J75" s="31"/>
      <c r="K75" s="31">
        <f t="shared" ref="K75" si="62">C75+G75</f>
        <v>3030</v>
      </c>
      <c r="L75" s="31">
        <f t="shared" ref="L75" si="63">D75+H75</f>
        <v>3030</v>
      </c>
      <c r="M75" s="31">
        <f t="shared" ref="M75" si="64">E75+I75</f>
        <v>0</v>
      </c>
      <c r="N75" s="31">
        <f t="shared" ref="N75" si="65">F75+J75</f>
        <v>0</v>
      </c>
    </row>
    <row r="76" spans="1:14" ht="53.25" customHeight="1" x14ac:dyDescent="0.2">
      <c r="A76" s="27" t="s">
        <v>109</v>
      </c>
      <c r="B76" s="28" t="s">
        <v>110</v>
      </c>
      <c r="C76" s="29">
        <f t="shared" ref="C76:J76" si="66">C77</f>
        <v>223980</v>
      </c>
      <c r="D76" s="29">
        <f t="shared" si="66"/>
        <v>223980</v>
      </c>
      <c r="E76" s="29">
        <f t="shared" si="66"/>
        <v>0</v>
      </c>
      <c r="F76" s="29">
        <f t="shared" si="66"/>
        <v>0</v>
      </c>
      <c r="G76" s="29">
        <f t="shared" si="66"/>
        <v>0</v>
      </c>
      <c r="H76" s="29">
        <f t="shared" si="66"/>
        <v>0</v>
      </c>
      <c r="I76" s="29">
        <f t="shared" si="66"/>
        <v>0</v>
      </c>
      <c r="J76" s="29">
        <f t="shared" si="66"/>
        <v>0</v>
      </c>
      <c r="K76" s="29">
        <f t="shared" si="7"/>
        <v>223980</v>
      </c>
      <c r="L76" s="29">
        <f t="shared" si="3"/>
        <v>223980</v>
      </c>
      <c r="M76" s="29">
        <f t="shared" si="4"/>
        <v>0</v>
      </c>
      <c r="N76" s="29">
        <f t="shared" si="5"/>
        <v>0</v>
      </c>
    </row>
    <row r="77" spans="1:14" ht="55.15" customHeight="1" x14ac:dyDescent="0.2">
      <c r="A77" s="30" t="s">
        <v>111</v>
      </c>
      <c r="B77" s="34" t="s">
        <v>178</v>
      </c>
      <c r="C77" s="31">
        <f>D77</f>
        <v>223980</v>
      </c>
      <c r="D77" s="31">
        <v>223980</v>
      </c>
      <c r="E77" s="31"/>
      <c r="F77" s="31"/>
      <c r="G77" s="31">
        <f>H77</f>
        <v>0</v>
      </c>
      <c r="H77" s="31"/>
      <c r="I77" s="31"/>
      <c r="J77" s="31"/>
      <c r="K77" s="31">
        <f t="shared" si="7"/>
        <v>223980</v>
      </c>
      <c r="L77" s="31">
        <f t="shared" si="3"/>
        <v>223980</v>
      </c>
      <c r="M77" s="31">
        <f t="shared" si="4"/>
        <v>0</v>
      </c>
      <c r="N77" s="31">
        <f t="shared" si="5"/>
        <v>0</v>
      </c>
    </row>
    <row r="78" spans="1:14" ht="18.75" customHeight="1" x14ac:dyDescent="0.2">
      <c r="A78" s="27" t="s">
        <v>112</v>
      </c>
      <c r="B78" s="28" t="s">
        <v>113</v>
      </c>
      <c r="C78" s="29">
        <f>C79+C80+C81</f>
        <v>36931</v>
      </c>
      <c r="D78" s="29">
        <f>D79+D80+D81</f>
        <v>36931</v>
      </c>
      <c r="E78" s="29">
        <f t="shared" ref="E78:F78" si="67">E79+E80</f>
        <v>0</v>
      </c>
      <c r="F78" s="29">
        <f t="shared" si="67"/>
        <v>0</v>
      </c>
      <c r="G78" s="29">
        <f>G79+G80+G81</f>
        <v>0</v>
      </c>
      <c r="H78" s="29">
        <f>H79+H80+H81</f>
        <v>0</v>
      </c>
      <c r="I78" s="29">
        <f t="shared" ref="I78:J78" si="68">I79+I80</f>
        <v>0</v>
      </c>
      <c r="J78" s="29">
        <f t="shared" si="68"/>
        <v>0</v>
      </c>
      <c r="K78" s="29">
        <f t="shared" si="7"/>
        <v>36931</v>
      </c>
      <c r="L78" s="29">
        <f t="shared" si="3"/>
        <v>36931</v>
      </c>
      <c r="M78" s="29">
        <f t="shared" si="4"/>
        <v>0</v>
      </c>
      <c r="N78" s="29">
        <f t="shared" si="5"/>
        <v>0</v>
      </c>
    </row>
    <row r="79" spans="1:14" ht="51.75" customHeight="1" x14ac:dyDescent="0.2">
      <c r="A79" s="30" t="s">
        <v>114</v>
      </c>
      <c r="B79" s="16" t="s">
        <v>115</v>
      </c>
      <c r="C79" s="31">
        <f>D79</f>
        <v>2000</v>
      </c>
      <c r="D79" s="31">
        <v>2000</v>
      </c>
      <c r="E79" s="31"/>
      <c r="F79" s="31"/>
      <c r="G79" s="31">
        <f>H79</f>
        <v>0</v>
      </c>
      <c r="H79" s="31"/>
      <c r="I79" s="31"/>
      <c r="J79" s="31"/>
      <c r="K79" s="31">
        <f t="shared" si="7"/>
        <v>2000</v>
      </c>
      <c r="L79" s="31">
        <f t="shared" si="3"/>
        <v>2000</v>
      </c>
      <c r="M79" s="31">
        <f t="shared" si="4"/>
        <v>0</v>
      </c>
      <c r="N79" s="31">
        <f t="shared" si="5"/>
        <v>0</v>
      </c>
    </row>
    <row r="80" spans="1:14" ht="40.5" customHeight="1" x14ac:dyDescent="0.2">
      <c r="A80" s="30" t="s">
        <v>116</v>
      </c>
      <c r="B80" s="16" t="s">
        <v>117</v>
      </c>
      <c r="C80" s="31">
        <f t="shared" ref="C80:C81" si="69">D80</f>
        <v>5500</v>
      </c>
      <c r="D80" s="31">
        <v>5500</v>
      </c>
      <c r="E80" s="31"/>
      <c r="F80" s="31"/>
      <c r="G80" s="31">
        <f t="shared" ref="G80:G81" si="70">H80</f>
        <v>0</v>
      </c>
      <c r="H80" s="31"/>
      <c r="I80" s="31"/>
      <c r="J80" s="31"/>
      <c r="K80" s="31">
        <f t="shared" si="7"/>
        <v>5500</v>
      </c>
      <c r="L80" s="31">
        <f t="shared" si="3"/>
        <v>5500</v>
      </c>
      <c r="M80" s="31">
        <f t="shared" si="4"/>
        <v>0</v>
      </c>
      <c r="N80" s="31">
        <f t="shared" si="5"/>
        <v>0</v>
      </c>
    </row>
    <row r="81" spans="1:143" ht="93" customHeight="1" x14ac:dyDescent="0.2">
      <c r="A81" s="38">
        <v>22130000</v>
      </c>
      <c r="B81" s="16" t="s">
        <v>161</v>
      </c>
      <c r="C81" s="31">
        <f t="shared" si="69"/>
        <v>29431</v>
      </c>
      <c r="D81" s="31">
        <v>29431</v>
      </c>
      <c r="E81" s="31"/>
      <c r="F81" s="31"/>
      <c r="G81" s="31">
        <f t="shared" si="70"/>
        <v>0</v>
      </c>
      <c r="H81" s="31"/>
      <c r="I81" s="31"/>
      <c r="J81" s="31"/>
      <c r="K81" s="31">
        <f t="shared" si="7"/>
        <v>29431</v>
      </c>
      <c r="L81" s="31">
        <f t="shared" si="3"/>
        <v>29431</v>
      </c>
      <c r="M81" s="31">
        <f t="shared" si="4"/>
        <v>0</v>
      </c>
      <c r="N81" s="31">
        <f t="shared" si="5"/>
        <v>0</v>
      </c>
    </row>
    <row r="82" spans="1:143" ht="17.25" customHeight="1" x14ac:dyDescent="0.2">
      <c r="A82" s="27" t="s">
        <v>118</v>
      </c>
      <c r="B82" s="28" t="s">
        <v>119</v>
      </c>
      <c r="C82" s="29">
        <f t="shared" ref="C82:J82" si="71">C83</f>
        <v>662500</v>
      </c>
      <c r="D82" s="29">
        <f t="shared" si="71"/>
        <v>660000</v>
      </c>
      <c r="E82" s="29">
        <f t="shared" si="71"/>
        <v>2500</v>
      </c>
      <c r="F82" s="29">
        <f t="shared" si="71"/>
        <v>0</v>
      </c>
      <c r="G82" s="29">
        <f t="shared" si="71"/>
        <v>0</v>
      </c>
      <c r="H82" s="29">
        <f t="shared" si="71"/>
        <v>0</v>
      </c>
      <c r="I82" s="29">
        <f t="shared" si="71"/>
        <v>0</v>
      </c>
      <c r="J82" s="29">
        <f t="shared" si="71"/>
        <v>0</v>
      </c>
      <c r="K82" s="29">
        <f t="shared" si="7"/>
        <v>662500</v>
      </c>
      <c r="L82" s="29">
        <f t="shared" si="3"/>
        <v>660000</v>
      </c>
      <c r="M82" s="29">
        <f t="shared" si="4"/>
        <v>2500</v>
      </c>
      <c r="N82" s="29">
        <f t="shared" si="5"/>
        <v>0</v>
      </c>
    </row>
    <row r="83" spans="1:143" ht="18.75" customHeight="1" x14ac:dyDescent="0.2">
      <c r="A83" s="27" t="s">
        <v>120</v>
      </c>
      <c r="B83" s="28" t="s">
        <v>96</v>
      </c>
      <c r="C83" s="29">
        <f>C84+C85+C86</f>
        <v>662500</v>
      </c>
      <c r="D83" s="29">
        <f>D84+D85+D86</f>
        <v>660000</v>
      </c>
      <c r="E83" s="29">
        <f t="shared" ref="E83:F83" si="72">E84+E85</f>
        <v>2500</v>
      </c>
      <c r="F83" s="29">
        <f t="shared" si="72"/>
        <v>0</v>
      </c>
      <c r="G83" s="29">
        <f>G84+G85+G86</f>
        <v>0</v>
      </c>
      <c r="H83" s="29">
        <f>H84+H85+H86</f>
        <v>0</v>
      </c>
      <c r="I83" s="29">
        <f t="shared" ref="I83:J83" si="73">I84+I85</f>
        <v>0</v>
      </c>
      <c r="J83" s="29">
        <f t="shared" si="73"/>
        <v>0</v>
      </c>
      <c r="K83" s="29">
        <f t="shared" si="7"/>
        <v>662500</v>
      </c>
      <c r="L83" s="29">
        <f t="shared" si="3"/>
        <v>660000</v>
      </c>
      <c r="M83" s="29">
        <f t="shared" si="4"/>
        <v>2500</v>
      </c>
      <c r="N83" s="29">
        <f t="shared" si="5"/>
        <v>0</v>
      </c>
    </row>
    <row r="84" spans="1:143" ht="18.75" customHeight="1" x14ac:dyDescent="0.2">
      <c r="A84" s="30" t="s">
        <v>121</v>
      </c>
      <c r="B84" s="34" t="s">
        <v>96</v>
      </c>
      <c r="C84" s="31">
        <f>D84</f>
        <v>600000</v>
      </c>
      <c r="D84" s="31">
        <v>600000</v>
      </c>
      <c r="E84" s="31"/>
      <c r="F84" s="31"/>
      <c r="G84" s="31">
        <f>H84</f>
        <v>0</v>
      </c>
      <c r="H84" s="31"/>
      <c r="I84" s="31"/>
      <c r="J84" s="31"/>
      <c r="K84" s="31">
        <f t="shared" si="7"/>
        <v>600000</v>
      </c>
      <c r="L84" s="31">
        <f t="shared" si="3"/>
        <v>600000</v>
      </c>
      <c r="M84" s="31">
        <f t="shared" si="4"/>
        <v>0</v>
      </c>
      <c r="N84" s="31">
        <f t="shared" si="5"/>
        <v>0</v>
      </c>
    </row>
    <row r="85" spans="1:143" ht="69.75" customHeight="1" x14ac:dyDescent="0.2">
      <c r="A85" s="30" t="s">
        <v>122</v>
      </c>
      <c r="B85" s="34" t="s">
        <v>123</v>
      </c>
      <c r="C85" s="31">
        <f>D85+E85</f>
        <v>2500</v>
      </c>
      <c r="D85" s="31"/>
      <c r="E85" s="31">
        <v>2500</v>
      </c>
      <c r="F85" s="31"/>
      <c r="G85" s="31">
        <f>H85+I85</f>
        <v>0</v>
      </c>
      <c r="H85" s="31"/>
      <c r="I85" s="31"/>
      <c r="J85" s="31"/>
      <c r="K85" s="31">
        <f t="shared" si="7"/>
        <v>2500</v>
      </c>
      <c r="L85" s="31">
        <f t="shared" si="3"/>
        <v>0</v>
      </c>
      <c r="M85" s="31">
        <f t="shared" si="4"/>
        <v>2500</v>
      </c>
      <c r="N85" s="31">
        <f t="shared" si="5"/>
        <v>0</v>
      </c>
    </row>
    <row r="86" spans="1:143" ht="119.45" customHeight="1" x14ac:dyDescent="0.2">
      <c r="A86" s="30">
        <v>24062200</v>
      </c>
      <c r="B86" s="39" t="s">
        <v>180</v>
      </c>
      <c r="C86" s="31">
        <f>D86+E86</f>
        <v>60000</v>
      </c>
      <c r="D86" s="31">
        <v>60000</v>
      </c>
      <c r="E86" s="31"/>
      <c r="F86" s="31"/>
      <c r="G86" s="31">
        <f>H86+I86</f>
        <v>0</v>
      </c>
      <c r="H86" s="31"/>
      <c r="I86" s="31"/>
      <c r="J86" s="31"/>
      <c r="K86" s="31">
        <f t="shared" ref="K86:K122" si="74">C86+G86</f>
        <v>60000</v>
      </c>
      <c r="L86" s="31">
        <f t="shared" ref="L86:L124" si="75">D86+H86</f>
        <v>60000</v>
      </c>
      <c r="M86" s="31">
        <f t="shared" ref="M86:M124" si="76">E86+I86</f>
        <v>0</v>
      </c>
      <c r="N86" s="31">
        <f t="shared" ref="N86:N124" si="77">F86+J86</f>
        <v>0</v>
      </c>
    </row>
    <row r="87" spans="1:143" ht="19.5" customHeight="1" x14ac:dyDescent="0.2">
      <c r="A87" s="27" t="s">
        <v>124</v>
      </c>
      <c r="B87" s="28" t="s">
        <v>125</v>
      </c>
      <c r="C87" s="29">
        <f t="shared" ref="C87:J88" si="78">C88</f>
        <v>1455000</v>
      </c>
      <c r="D87" s="29">
        <f t="shared" si="78"/>
        <v>0</v>
      </c>
      <c r="E87" s="29">
        <f t="shared" si="78"/>
        <v>1455000</v>
      </c>
      <c r="F87" s="29">
        <f t="shared" si="78"/>
        <v>0</v>
      </c>
      <c r="G87" s="29">
        <f t="shared" si="78"/>
        <v>0</v>
      </c>
      <c r="H87" s="29">
        <f t="shared" si="78"/>
        <v>0</v>
      </c>
      <c r="I87" s="29">
        <f t="shared" si="78"/>
        <v>0</v>
      </c>
      <c r="J87" s="29">
        <f t="shared" si="78"/>
        <v>0</v>
      </c>
      <c r="K87" s="29">
        <f t="shared" si="74"/>
        <v>1455000</v>
      </c>
      <c r="L87" s="29">
        <f t="shared" si="75"/>
        <v>0</v>
      </c>
      <c r="M87" s="29">
        <f t="shared" si="76"/>
        <v>1455000</v>
      </c>
      <c r="N87" s="29">
        <f t="shared" si="77"/>
        <v>0</v>
      </c>
    </row>
    <row r="88" spans="1:143" ht="39.75" customHeight="1" x14ac:dyDescent="0.2">
      <c r="A88" s="27" t="s">
        <v>126</v>
      </c>
      <c r="B88" s="28" t="s">
        <v>127</v>
      </c>
      <c r="C88" s="29">
        <f t="shared" si="78"/>
        <v>1455000</v>
      </c>
      <c r="D88" s="29">
        <f t="shared" si="78"/>
        <v>0</v>
      </c>
      <c r="E88" s="29">
        <f t="shared" si="78"/>
        <v>1455000</v>
      </c>
      <c r="F88" s="29">
        <f t="shared" si="78"/>
        <v>0</v>
      </c>
      <c r="G88" s="29">
        <f t="shared" si="78"/>
        <v>0</v>
      </c>
      <c r="H88" s="29">
        <f t="shared" si="78"/>
        <v>0</v>
      </c>
      <c r="I88" s="29">
        <f t="shared" si="78"/>
        <v>0</v>
      </c>
      <c r="J88" s="29">
        <f t="shared" si="78"/>
        <v>0</v>
      </c>
      <c r="K88" s="29">
        <f t="shared" si="74"/>
        <v>1455000</v>
      </c>
      <c r="L88" s="29">
        <f t="shared" si="75"/>
        <v>0</v>
      </c>
      <c r="M88" s="29">
        <f t="shared" si="76"/>
        <v>1455000</v>
      </c>
      <c r="N88" s="29">
        <f t="shared" si="77"/>
        <v>0</v>
      </c>
    </row>
    <row r="89" spans="1:143" ht="47.25" customHeight="1" x14ac:dyDescent="0.2">
      <c r="A89" s="30" t="s">
        <v>128</v>
      </c>
      <c r="B89" s="34" t="s">
        <v>129</v>
      </c>
      <c r="C89" s="31">
        <f>D89+E89</f>
        <v>1455000</v>
      </c>
      <c r="D89" s="31"/>
      <c r="E89" s="31">
        <v>1455000</v>
      </c>
      <c r="F89" s="31"/>
      <c r="G89" s="31">
        <f>H89+I89</f>
        <v>0</v>
      </c>
      <c r="H89" s="31"/>
      <c r="I89" s="31"/>
      <c r="J89" s="31"/>
      <c r="K89" s="31">
        <f t="shared" si="74"/>
        <v>1455000</v>
      </c>
      <c r="L89" s="31">
        <f t="shared" si="75"/>
        <v>0</v>
      </c>
      <c r="M89" s="31">
        <f t="shared" si="76"/>
        <v>1455000</v>
      </c>
      <c r="N89" s="31">
        <f t="shared" si="77"/>
        <v>0</v>
      </c>
    </row>
    <row r="90" spans="1:143" ht="25.5" customHeight="1" x14ac:dyDescent="0.2">
      <c r="A90" s="27" t="s">
        <v>130</v>
      </c>
      <c r="B90" s="28" t="s">
        <v>131</v>
      </c>
      <c r="C90" s="29">
        <f>C91+C95</f>
        <v>2022088</v>
      </c>
      <c r="D90" s="29">
        <f t="shared" ref="D90:N90" si="79">D91+D95</f>
        <v>477088</v>
      </c>
      <c r="E90" s="29">
        <f t="shared" si="79"/>
        <v>1545000</v>
      </c>
      <c r="F90" s="29">
        <f t="shared" si="79"/>
        <v>1545000</v>
      </c>
      <c r="G90" s="29">
        <f t="shared" si="79"/>
        <v>0</v>
      </c>
      <c r="H90" s="29">
        <f t="shared" si="79"/>
        <v>0</v>
      </c>
      <c r="I90" s="29">
        <f t="shared" si="79"/>
        <v>0</v>
      </c>
      <c r="J90" s="29">
        <f t="shared" si="79"/>
        <v>0</v>
      </c>
      <c r="K90" s="29">
        <f t="shared" si="79"/>
        <v>2022088</v>
      </c>
      <c r="L90" s="29">
        <f t="shared" si="79"/>
        <v>477088</v>
      </c>
      <c r="M90" s="29">
        <f t="shared" si="79"/>
        <v>1545000</v>
      </c>
      <c r="N90" s="29">
        <f t="shared" si="79"/>
        <v>1545000</v>
      </c>
    </row>
    <row r="91" spans="1:143" ht="28.9" customHeight="1" x14ac:dyDescent="0.2">
      <c r="A91" s="27" t="s">
        <v>132</v>
      </c>
      <c r="B91" s="28" t="s">
        <v>133</v>
      </c>
      <c r="C91" s="29">
        <f>C92</f>
        <v>1312588</v>
      </c>
      <c r="D91" s="29">
        <f t="shared" ref="D91:N91" si="80">D92</f>
        <v>477088</v>
      </c>
      <c r="E91" s="29">
        <f t="shared" si="80"/>
        <v>835500</v>
      </c>
      <c r="F91" s="29">
        <f t="shared" si="80"/>
        <v>835500</v>
      </c>
      <c r="G91" s="29">
        <f t="shared" si="80"/>
        <v>0</v>
      </c>
      <c r="H91" s="29">
        <f t="shared" si="80"/>
        <v>0</v>
      </c>
      <c r="I91" s="29">
        <f t="shared" si="80"/>
        <v>0</v>
      </c>
      <c r="J91" s="29">
        <f t="shared" si="80"/>
        <v>0</v>
      </c>
      <c r="K91" s="29">
        <f t="shared" si="80"/>
        <v>1312588</v>
      </c>
      <c r="L91" s="29">
        <f t="shared" si="80"/>
        <v>477088</v>
      </c>
      <c r="M91" s="29">
        <f t="shared" si="80"/>
        <v>835500</v>
      </c>
      <c r="N91" s="29">
        <f t="shared" si="80"/>
        <v>835500</v>
      </c>
    </row>
    <row r="92" spans="1:143" ht="63.75" x14ac:dyDescent="0.2">
      <c r="A92" s="40" t="s">
        <v>134</v>
      </c>
      <c r="B92" s="14" t="s">
        <v>190</v>
      </c>
      <c r="C92" s="29">
        <f>C93+C94</f>
        <v>1312588</v>
      </c>
      <c r="D92" s="29">
        <f t="shared" ref="D92:N92" si="81">D93+D94</f>
        <v>477088</v>
      </c>
      <c r="E92" s="29">
        <f t="shared" si="81"/>
        <v>835500</v>
      </c>
      <c r="F92" s="29">
        <f t="shared" si="81"/>
        <v>835500</v>
      </c>
      <c r="G92" s="29">
        <f t="shared" si="81"/>
        <v>0</v>
      </c>
      <c r="H92" s="29">
        <f t="shared" si="81"/>
        <v>0</v>
      </c>
      <c r="I92" s="29">
        <f t="shared" si="81"/>
        <v>0</v>
      </c>
      <c r="J92" s="29">
        <f t="shared" si="81"/>
        <v>0</v>
      </c>
      <c r="K92" s="29">
        <f t="shared" si="81"/>
        <v>1312588</v>
      </c>
      <c r="L92" s="29">
        <f t="shared" si="81"/>
        <v>477088</v>
      </c>
      <c r="M92" s="29">
        <f t="shared" si="81"/>
        <v>835500</v>
      </c>
      <c r="N92" s="29">
        <f t="shared" si="81"/>
        <v>835500</v>
      </c>
    </row>
    <row r="93" spans="1:143" ht="52.15" customHeight="1" x14ac:dyDescent="0.2">
      <c r="A93" s="32" t="s">
        <v>135</v>
      </c>
      <c r="B93" s="41" t="s">
        <v>189</v>
      </c>
      <c r="C93" s="31">
        <f>D93+E93</f>
        <v>477088</v>
      </c>
      <c r="D93" s="31">
        <v>477088</v>
      </c>
      <c r="E93" s="31"/>
      <c r="F93" s="31"/>
      <c r="G93" s="31">
        <f>H93+I93</f>
        <v>0</v>
      </c>
      <c r="H93" s="31"/>
      <c r="I93" s="31"/>
      <c r="J93" s="31"/>
      <c r="K93" s="31">
        <f t="shared" ref="K93" si="82">C93+G93</f>
        <v>477088</v>
      </c>
      <c r="L93" s="31">
        <f t="shared" ref="L93" si="83">D93+H93</f>
        <v>477088</v>
      </c>
      <c r="M93" s="31">
        <f t="shared" ref="M93" si="84">E93+I93</f>
        <v>0</v>
      </c>
      <c r="N93" s="31">
        <f t="shared" ref="N93" si="85">F93+J93</f>
        <v>0</v>
      </c>
    </row>
    <row r="94" spans="1:143" s="18" customFormat="1" ht="52.15" customHeight="1" x14ac:dyDescent="0.2">
      <c r="A94" s="32" t="s">
        <v>136</v>
      </c>
      <c r="B94" s="33" t="s">
        <v>137</v>
      </c>
      <c r="C94" s="42">
        <f>D94+E94</f>
        <v>835500</v>
      </c>
      <c r="D94" s="42"/>
      <c r="E94" s="42">
        <v>835500</v>
      </c>
      <c r="F94" s="42">
        <f>E94</f>
        <v>835500</v>
      </c>
      <c r="G94" s="42">
        <f>H94+I94</f>
        <v>0</v>
      </c>
      <c r="H94" s="42"/>
      <c r="I94" s="42"/>
      <c r="J94" s="42">
        <f>I94</f>
        <v>0</v>
      </c>
      <c r="K94" s="42">
        <f t="shared" si="74"/>
        <v>835500</v>
      </c>
      <c r="L94" s="42">
        <f t="shared" si="75"/>
        <v>0</v>
      </c>
      <c r="M94" s="42">
        <f t="shared" si="76"/>
        <v>835500</v>
      </c>
      <c r="N94" s="42">
        <f t="shared" si="77"/>
        <v>835500</v>
      </c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7"/>
      <c r="DW94" s="17"/>
      <c r="DX94" s="17"/>
      <c r="DY94" s="17"/>
      <c r="DZ94" s="17"/>
      <c r="EA94" s="17"/>
      <c r="EB94" s="17"/>
      <c r="EC94" s="17"/>
      <c r="ED94" s="17"/>
      <c r="EE94" s="17"/>
      <c r="EF94" s="17"/>
      <c r="EG94" s="17"/>
      <c r="EH94" s="17"/>
      <c r="EI94" s="17"/>
      <c r="EJ94" s="17"/>
      <c r="EK94" s="17"/>
      <c r="EL94" s="17"/>
      <c r="EM94" s="17"/>
    </row>
    <row r="95" spans="1:143" ht="25.5" customHeight="1" x14ac:dyDescent="0.2">
      <c r="A95" s="27" t="s">
        <v>138</v>
      </c>
      <c r="B95" s="28" t="s">
        <v>139</v>
      </c>
      <c r="C95" s="29">
        <f t="shared" ref="C95:J96" si="86">C96</f>
        <v>709500</v>
      </c>
      <c r="D95" s="29">
        <f t="shared" si="86"/>
        <v>0</v>
      </c>
      <c r="E95" s="29">
        <f t="shared" si="86"/>
        <v>709500</v>
      </c>
      <c r="F95" s="29">
        <f t="shared" si="86"/>
        <v>709500</v>
      </c>
      <c r="G95" s="29">
        <f t="shared" si="86"/>
        <v>0</v>
      </c>
      <c r="H95" s="29">
        <f t="shared" si="86"/>
        <v>0</v>
      </c>
      <c r="I95" s="29">
        <f t="shared" si="86"/>
        <v>0</v>
      </c>
      <c r="J95" s="29">
        <f t="shared" si="86"/>
        <v>0</v>
      </c>
      <c r="K95" s="29">
        <f t="shared" si="74"/>
        <v>709500</v>
      </c>
      <c r="L95" s="29">
        <f t="shared" si="75"/>
        <v>0</v>
      </c>
      <c r="M95" s="29">
        <f t="shared" si="76"/>
        <v>709500</v>
      </c>
      <c r="N95" s="29">
        <f t="shared" si="77"/>
        <v>709500</v>
      </c>
    </row>
    <row r="96" spans="1:143" ht="20.25" customHeight="1" x14ac:dyDescent="0.2">
      <c r="A96" s="27" t="s">
        <v>140</v>
      </c>
      <c r="B96" s="28" t="s">
        <v>141</v>
      </c>
      <c r="C96" s="29">
        <f t="shared" si="86"/>
        <v>709500</v>
      </c>
      <c r="D96" s="29">
        <f t="shared" si="86"/>
        <v>0</v>
      </c>
      <c r="E96" s="29">
        <f t="shared" si="86"/>
        <v>709500</v>
      </c>
      <c r="F96" s="29">
        <f t="shared" si="86"/>
        <v>709500</v>
      </c>
      <c r="G96" s="29">
        <f t="shared" si="86"/>
        <v>0</v>
      </c>
      <c r="H96" s="29">
        <f t="shared" si="86"/>
        <v>0</v>
      </c>
      <c r="I96" s="29">
        <f t="shared" si="86"/>
        <v>0</v>
      </c>
      <c r="J96" s="29">
        <f t="shared" si="86"/>
        <v>0</v>
      </c>
      <c r="K96" s="29">
        <f t="shared" si="74"/>
        <v>709500</v>
      </c>
      <c r="L96" s="29">
        <f t="shared" si="75"/>
        <v>0</v>
      </c>
      <c r="M96" s="29">
        <f t="shared" si="76"/>
        <v>709500</v>
      </c>
      <c r="N96" s="29">
        <f t="shared" si="77"/>
        <v>709500</v>
      </c>
    </row>
    <row r="97" spans="1:143" s="18" customFormat="1" ht="77.25" customHeight="1" x14ac:dyDescent="0.2">
      <c r="A97" s="32" t="s">
        <v>142</v>
      </c>
      <c r="B97" s="33" t="s">
        <v>143</v>
      </c>
      <c r="C97" s="42">
        <f>D97+E97</f>
        <v>709500</v>
      </c>
      <c r="D97" s="42"/>
      <c r="E97" s="42">
        <v>709500</v>
      </c>
      <c r="F97" s="42">
        <f>E97</f>
        <v>709500</v>
      </c>
      <c r="G97" s="42">
        <f>H97+I97</f>
        <v>0</v>
      </c>
      <c r="H97" s="42"/>
      <c r="I97" s="42"/>
      <c r="J97" s="42">
        <f>I97</f>
        <v>0</v>
      </c>
      <c r="K97" s="42">
        <f t="shared" si="74"/>
        <v>709500</v>
      </c>
      <c r="L97" s="42">
        <f t="shared" si="75"/>
        <v>0</v>
      </c>
      <c r="M97" s="42">
        <f t="shared" si="76"/>
        <v>709500</v>
      </c>
      <c r="N97" s="42">
        <f t="shared" si="77"/>
        <v>709500</v>
      </c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  <c r="DV97" s="17"/>
      <c r="DW97" s="17"/>
      <c r="DX97" s="17"/>
      <c r="DY97" s="17"/>
      <c r="DZ97" s="17"/>
      <c r="EA97" s="17"/>
      <c r="EB97" s="17"/>
      <c r="EC97" s="17"/>
      <c r="ED97" s="17"/>
      <c r="EE97" s="17"/>
      <c r="EF97" s="17"/>
      <c r="EG97" s="17"/>
      <c r="EH97" s="17"/>
      <c r="EI97" s="17"/>
      <c r="EJ97" s="17"/>
      <c r="EK97" s="17"/>
      <c r="EL97" s="17"/>
      <c r="EM97" s="17"/>
    </row>
    <row r="98" spans="1:143" ht="34.5" customHeight="1" x14ac:dyDescent="0.2">
      <c r="A98" s="27"/>
      <c r="B98" s="28" t="s">
        <v>144</v>
      </c>
      <c r="C98" s="29">
        <f t="shared" ref="C98:N98" si="87">C14+C64+C90</f>
        <v>283078890</v>
      </c>
      <c r="D98" s="29">
        <f t="shared" si="87"/>
        <v>279578890</v>
      </c>
      <c r="E98" s="29">
        <f t="shared" si="87"/>
        <v>3500000</v>
      </c>
      <c r="F98" s="29">
        <f t="shared" si="87"/>
        <v>1545000</v>
      </c>
      <c r="G98" s="29">
        <f t="shared" si="87"/>
        <v>0</v>
      </c>
      <c r="H98" s="29">
        <f t="shared" si="87"/>
        <v>0</v>
      </c>
      <c r="I98" s="29">
        <f t="shared" si="87"/>
        <v>0</v>
      </c>
      <c r="J98" s="29">
        <f t="shared" si="87"/>
        <v>0</v>
      </c>
      <c r="K98" s="29">
        <f t="shared" si="87"/>
        <v>283078890</v>
      </c>
      <c r="L98" s="29">
        <f t="shared" si="87"/>
        <v>279578890</v>
      </c>
      <c r="M98" s="29">
        <f t="shared" si="87"/>
        <v>3500000</v>
      </c>
      <c r="N98" s="29">
        <f t="shared" si="87"/>
        <v>1545000</v>
      </c>
    </row>
    <row r="99" spans="1:143" ht="18" customHeight="1" x14ac:dyDescent="0.2">
      <c r="A99" s="27" t="s">
        <v>145</v>
      </c>
      <c r="B99" s="28" t="s">
        <v>146</v>
      </c>
      <c r="C99" s="29">
        <f>C100</f>
        <v>90065877</v>
      </c>
      <c r="D99" s="29">
        <f t="shared" ref="D99:N99" si="88">D100</f>
        <v>86673357</v>
      </c>
      <c r="E99" s="29">
        <f t="shared" si="88"/>
        <v>3392520</v>
      </c>
      <c r="F99" s="29">
        <f t="shared" si="88"/>
        <v>0</v>
      </c>
      <c r="G99" s="29">
        <f>G100</f>
        <v>699796.31</v>
      </c>
      <c r="H99" s="29">
        <f t="shared" si="88"/>
        <v>699796.31</v>
      </c>
      <c r="I99" s="29">
        <f t="shared" si="88"/>
        <v>0</v>
      </c>
      <c r="J99" s="29">
        <f t="shared" si="88"/>
        <v>0</v>
      </c>
      <c r="K99" s="29">
        <f t="shared" si="88"/>
        <v>90765673.310000002</v>
      </c>
      <c r="L99" s="29">
        <f t="shared" si="88"/>
        <v>87373153.310000002</v>
      </c>
      <c r="M99" s="29">
        <f t="shared" si="88"/>
        <v>3392520</v>
      </c>
      <c r="N99" s="29">
        <f t="shared" si="88"/>
        <v>0</v>
      </c>
    </row>
    <row r="100" spans="1:143" ht="16.5" customHeight="1" x14ac:dyDescent="0.2">
      <c r="A100" s="27" t="s">
        <v>147</v>
      </c>
      <c r="B100" s="28" t="s">
        <v>148</v>
      </c>
      <c r="C100" s="29">
        <f>C103+C112+C101+C110</f>
        <v>90065877</v>
      </c>
      <c r="D100" s="29">
        <f>D103+D112+D101+D110</f>
        <v>86673357</v>
      </c>
      <c r="E100" s="29">
        <f t="shared" ref="E100:N100" si="89">E103+E112+E101+E110</f>
        <v>3392520</v>
      </c>
      <c r="F100" s="29">
        <f t="shared" si="89"/>
        <v>0</v>
      </c>
      <c r="G100" s="29">
        <f t="shared" si="89"/>
        <v>699796.31</v>
      </c>
      <c r="H100" s="29">
        <f t="shared" si="89"/>
        <v>699796.31</v>
      </c>
      <c r="I100" s="29">
        <f t="shared" si="89"/>
        <v>0</v>
      </c>
      <c r="J100" s="29">
        <f t="shared" si="89"/>
        <v>0</v>
      </c>
      <c r="K100" s="29">
        <f t="shared" si="89"/>
        <v>90765673.310000002</v>
      </c>
      <c r="L100" s="29">
        <f t="shared" si="89"/>
        <v>87373153.310000002</v>
      </c>
      <c r="M100" s="29">
        <f t="shared" si="89"/>
        <v>3392520</v>
      </c>
      <c r="N100" s="29">
        <f t="shared" si="89"/>
        <v>0</v>
      </c>
    </row>
    <row r="101" spans="1:143" ht="25.5" hidden="1" customHeight="1" x14ac:dyDescent="0.2">
      <c r="A101" s="27">
        <v>41020000</v>
      </c>
      <c r="B101" s="43" t="s">
        <v>175</v>
      </c>
      <c r="C101" s="29">
        <f>C102</f>
        <v>0</v>
      </c>
      <c r="D101" s="29">
        <f t="shared" ref="D101:N101" si="90">D102</f>
        <v>0</v>
      </c>
      <c r="E101" s="29">
        <f t="shared" si="90"/>
        <v>0</v>
      </c>
      <c r="F101" s="29">
        <f t="shared" si="90"/>
        <v>0</v>
      </c>
      <c r="G101" s="29">
        <f t="shared" si="90"/>
        <v>0</v>
      </c>
      <c r="H101" s="29">
        <f t="shared" si="90"/>
        <v>0</v>
      </c>
      <c r="I101" s="29">
        <f t="shared" si="90"/>
        <v>0</v>
      </c>
      <c r="J101" s="29">
        <f t="shared" si="90"/>
        <v>0</v>
      </c>
      <c r="K101" s="29">
        <f t="shared" si="74"/>
        <v>0</v>
      </c>
      <c r="L101" s="29">
        <f t="shared" si="90"/>
        <v>0</v>
      </c>
      <c r="M101" s="29">
        <f t="shared" si="90"/>
        <v>0</v>
      </c>
      <c r="N101" s="29">
        <f t="shared" si="90"/>
        <v>0</v>
      </c>
    </row>
    <row r="102" spans="1:143" ht="91.9" hidden="1" customHeight="1" x14ac:dyDescent="0.2">
      <c r="A102" s="30">
        <v>41021400</v>
      </c>
      <c r="B102" s="16" t="s">
        <v>192</v>
      </c>
      <c r="C102" s="31">
        <f>D102+E102</f>
        <v>0</v>
      </c>
      <c r="D102" s="31"/>
      <c r="E102" s="31"/>
      <c r="F102" s="31"/>
      <c r="G102" s="31">
        <f>H102+I102</f>
        <v>0</v>
      </c>
      <c r="H102" s="31"/>
      <c r="I102" s="31"/>
      <c r="J102" s="31"/>
      <c r="K102" s="31">
        <f t="shared" si="74"/>
        <v>0</v>
      </c>
      <c r="L102" s="31">
        <f t="shared" ref="L102" si="91">D102+H102</f>
        <v>0</v>
      </c>
      <c r="M102" s="31">
        <f t="shared" ref="M102" si="92">E102+I102</f>
        <v>0</v>
      </c>
      <c r="N102" s="31">
        <f t="shared" ref="N102" si="93">F102+J102</f>
        <v>0</v>
      </c>
    </row>
    <row r="103" spans="1:143" ht="33" customHeight="1" x14ac:dyDescent="0.2">
      <c r="A103" s="27" t="s">
        <v>149</v>
      </c>
      <c r="B103" s="28" t="s">
        <v>150</v>
      </c>
      <c r="C103" s="29">
        <f>C105+C106+C108+C109+C104+C107</f>
        <v>84662720</v>
      </c>
      <c r="D103" s="29">
        <f t="shared" ref="D103:N103" si="94">D105+D106+D108+D109+D104+D107</f>
        <v>81270200</v>
      </c>
      <c r="E103" s="29">
        <f t="shared" si="94"/>
        <v>3392520</v>
      </c>
      <c r="F103" s="29">
        <f t="shared" si="94"/>
        <v>0</v>
      </c>
      <c r="G103" s="29">
        <f t="shared" si="94"/>
        <v>0</v>
      </c>
      <c r="H103" s="29">
        <f t="shared" si="94"/>
        <v>0</v>
      </c>
      <c r="I103" s="29">
        <f t="shared" si="94"/>
        <v>0</v>
      </c>
      <c r="J103" s="29">
        <f t="shared" si="94"/>
        <v>0</v>
      </c>
      <c r="K103" s="29">
        <f t="shared" si="94"/>
        <v>84662720</v>
      </c>
      <c r="L103" s="29">
        <f t="shared" si="94"/>
        <v>81270200</v>
      </c>
      <c r="M103" s="29">
        <f t="shared" si="94"/>
        <v>3392520</v>
      </c>
      <c r="N103" s="29">
        <f t="shared" si="94"/>
        <v>0</v>
      </c>
    </row>
    <row r="104" spans="1:143" ht="41.25" customHeight="1" x14ac:dyDescent="0.2">
      <c r="A104" s="30">
        <v>41031100</v>
      </c>
      <c r="B104" s="34" t="s">
        <v>210</v>
      </c>
      <c r="C104" s="31">
        <f>D104+E104</f>
        <v>3046600</v>
      </c>
      <c r="D104" s="31">
        <v>3046600</v>
      </c>
      <c r="E104" s="29"/>
      <c r="F104" s="29"/>
      <c r="G104" s="31">
        <f>H104+I104</f>
        <v>0</v>
      </c>
      <c r="H104" s="31"/>
      <c r="I104" s="29"/>
      <c r="J104" s="29"/>
      <c r="K104" s="31">
        <f t="shared" ref="K104" si="95">C104+G104</f>
        <v>3046600</v>
      </c>
      <c r="L104" s="31">
        <f t="shared" ref="L104" si="96">D104+H104</f>
        <v>3046600</v>
      </c>
      <c r="M104" s="31">
        <f t="shared" ref="M104" si="97">E104+I104</f>
        <v>0</v>
      </c>
      <c r="N104" s="31">
        <f t="shared" ref="N104" si="98">F104+J104</f>
        <v>0</v>
      </c>
    </row>
    <row r="105" spans="1:143" ht="25.5" x14ac:dyDescent="0.2">
      <c r="A105" s="30" t="s">
        <v>151</v>
      </c>
      <c r="B105" s="34" t="s">
        <v>152</v>
      </c>
      <c r="C105" s="31">
        <f>D105+E105</f>
        <v>70984620</v>
      </c>
      <c r="D105" s="31">
        <f>45570700+22733900</f>
        <v>68304600</v>
      </c>
      <c r="E105" s="31">
        <v>2680020</v>
      </c>
      <c r="F105" s="31"/>
      <c r="G105" s="31">
        <f>H105+I105</f>
        <v>0</v>
      </c>
      <c r="H105" s="31"/>
      <c r="I105" s="31"/>
      <c r="J105" s="31"/>
      <c r="K105" s="31">
        <f t="shared" si="74"/>
        <v>70984620</v>
      </c>
      <c r="L105" s="31">
        <f t="shared" si="75"/>
        <v>68304600</v>
      </c>
      <c r="M105" s="31">
        <f t="shared" si="76"/>
        <v>2680020</v>
      </c>
      <c r="N105" s="31">
        <f t="shared" si="77"/>
        <v>0</v>
      </c>
    </row>
    <row r="106" spans="1:143" ht="42" customHeight="1" x14ac:dyDescent="0.2">
      <c r="A106" s="8">
        <v>41035400</v>
      </c>
      <c r="B106" s="9" t="s">
        <v>198</v>
      </c>
      <c r="C106" s="31">
        <f t="shared" ref="C106:C109" si="99">D106+E106</f>
        <v>254700</v>
      </c>
      <c r="D106" s="31">
        <v>129100</v>
      </c>
      <c r="E106" s="31">
        <v>125600</v>
      </c>
      <c r="F106" s="31"/>
      <c r="G106" s="31">
        <f t="shared" ref="G106:G109" si="100">H106+I106</f>
        <v>0</v>
      </c>
      <c r="H106" s="31"/>
      <c r="I106" s="31"/>
      <c r="J106" s="31"/>
      <c r="K106" s="29">
        <f t="shared" si="74"/>
        <v>254700</v>
      </c>
      <c r="L106" s="29">
        <f t="shared" si="75"/>
        <v>129100</v>
      </c>
      <c r="M106" s="29">
        <f t="shared" si="76"/>
        <v>125600</v>
      </c>
      <c r="N106" s="29">
        <f t="shared" si="77"/>
        <v>0</v>
      </c>
    </row>
    <row r="107" spans="1:143" ht="57" customHeight="1" x14ac:dyDescent="0.2">
      <c r="A107" s="45">
        <v>41036000</v>
      </c>
      <c r="B107" s="37" t="s">
        <v>202</v>
      </c>
      <c r="C107" s="31">
        <f t="shared" si="99"/>
        <v>1437100</v>
      </c>
      <c r="D107" s="31">
        <v>1437100</v>
      </c>
      <c r="E107" s="31"/>
      <c r="F107" s="31"/>
      <c r="G107" s="31">
        <f t="shared" si="100"/>
        <v>0</v>
      </c>
      <c r="H107" s="31"/>
      <c r="I107" s="31"/>
      <c r="J107" s="31"/>
      <c r="K107" s="31">
        <f>C107+G107</f>
        <v>1437100</v>
      </c>
      <c r="L107" s="31">
        <f t="shared" si="75"/>
        <v>1437100</v>
      </c>
      <c r="M107" s="31">
        <f t="shared" si="76"/>
        <v>0</v>
      </c>
      <c r="N107" s="31">
        <f t="shared" si="77"/>
        <v>0</v>
      </c>
    </row>
    <row r="108" spans="1:143" ht="46.5" customHeight="1" x14ac:dyDescent="0.2">
      <c r="A108" s="53">
        <v>41036300</v>
      </c>
      <c r="B108" s="56" t="s">
        <v>199</v>
      </c>
      <c r="C108" s="31">
        <f t="shared" si="99"/>
        <v>8352800</v>
      </c>
      <c r="D108" s="31">
        <v>8352800</v>
      </c>
      <c r="E108" s="31"/>
      <c r="F108" s="31"/>
      <c r="G108" s="31">
        <f t="shared" si="100"/>
        <v>0</v>
      </c>
      <c r="H108" s="31"/>
      <c r="I108" s="31"/>
      <c r="J108" s="31"/>
      <c r="K108" s="29">
        <f t="shared" si="74"/>
        <v>8352800</v>
      </c>
      <c r="L108" s="29">
        <f t="shared" si="75"/>
        <v>8352800</v>
      </c>
      <c r="M108" s="29">
        <f t="shared" si="76"/>
        <v>0</v>
      </c>
      <c r="N108" s="29">
        <f t="shared" si="77"/>
        <v>0</v>
      </c>
    </row>
    <row r="109" spans="1:143" ht="52.5" customHeight="1" x14ac:dyDescent="0.2">
      <c r="A109" s="59">
        <v>41037400</v>
      </c>
      <c r="B109" s="57" t="s">
        <v>208</v>
      </c>
      <c r="C109" s="31">
        <f t="shared" si="99"/>
        <v>586900</v>
      </c>
      <c r="D109" s="31">
        <v>0</v>
      </c>
      <c r="E109" s="31">
        <v>586900</v>
      </c>
      <c r="F109" s="31"/>
      <c r="G109" s="31">
        <f t="shared" si="100"/>
        <v>0</v>
      </c>
      <c r="H109" s="31">
        <v>0</v>
      </c>
      <c r="I109" s="31"/>
      <c r="J109" s="31"/>
      <c r="K109" s="29">
        <f t="shared" si="74"/>
        <v>586900</v>
      </c>
      <c r="L109" s="29">
        <f t="shared" si="75"/>
        <v>0</v>
      </c>
      <c r="M109" s="29">
        <f t="shared" si="76"/>
        <v>586900</v>
      </c>
      <c r="N109" s="29">
        <f t="shared" si="77"/>
        <v>0</v>
      </c>
    </row>
    <row r="110" spans="1:143" s="10" customFormat="1" ht="25.5" customHeight="1" x14ac:dyDescent="0.2">
      <c r="A110" s="58">
        <v>41040000</v>
      </c>
      <c r="B110" s="60" t="s">
        <v>206</v>
      </c>
      <c r="C110" s="29">
        <f>C111</f>
        <v>81364</v>
      </c>
      <c r="D110" s="29">
        <f t="shared" ref="D110:N110" si="101">D111</f>
        <v>81364</v>
      </c>
      <c r="E110" s="29">
        <f t="shared" si="101"/>
        <v>0</v>
      </c>
      <c r="F110" s="29">
        <f t="shared" si="101"/>
        <v>0</v>
      </c>
      <c r="G110" s="29">
        <f t="shared" si="101"/>
        <v>0</v>
      </c>
      <c r="H110" s="29">
        <f t="shared" si="101"/>
        <v>0</v>
      </c>
      <c r="I110" s="29">
        <f t="shared" si="101"/>
        <v>0</v>
      </c>
      <c r="J110" s="29">
        <f t="shared" si="101"/>
        <v>0</v>
      </c>
      <c r="K110" s="29">
        <f t="shared" si="101"/>
        <v>81364</v>
      </c>
      <c r="L110" s="29">
        <f t="shared" si="101"/>
        <v>81364</v>
      </c>
      <c r="M110" s="29">
        <f t="shared" si="101"/>
        <v>0</v>
      </c>
      <c r="N110" s="29">
        <f t="shared" si="101"/>
        <v>0</v>
      </c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</row>
    <row r="111" spans="1:143" ht="27.75" customHeight="1" x14ac:dyDescent="0.2">
      <c r="A111" s="59">
        <v>41040400</v>
      </c>
      <c r="B111" s="61" t="s">
        <v>205</v>
      </c>
      <c r="C111" s="31">
        <f>D111+E111</f>
        <v>81364</v>
      </c>
      <c r="D111" s="31">
        <v>81364</v>
      </c>
      <c r="E111" s="31"/>
      <c r="F111" s="31"/>
      <c r="G111" s="31">
        <f>H111+I111</f>
        <v>0</v>
      </c>
      <c r="H111" s="31"/>
      <c r="I111" s="31"/>
      <c r="J111" s="31"/>
      <c r="K111" s="29">
        <f>C111+G111</f>
        <v>81364</v>
      </c>
      <c r="L111" s="29">
        <f t="shared" ref="L111:N111" si="102">D111+H111</f>
        <v>81364</v>
      </c>
      <c r="M111" s="29">
        <f t="shared" si="102"/>
        <v>0</v>
      </c>
      <c r="N111" s="29">
        <f t="shared" si="102"/>
        <v>0</v>
      </c>
    </row>
    <row r="112" spans="1:143" ht="31.15" customHeight="1" x14ac:dyDescent="0.2">
      <c r="A112" s="27" t="s">
        <v>153</v>
      </c>
      <c r="B112" s="28" t="s">
        <v>154</v>
      </c>
      <c r="C112" s="29">
        <f>SUM(C113:C125)</f>
        <v>5321793</v>
      </c>
      <c r="D112" s="29">
        <f t="shared" ref="D112:N112" si="103">SUM(D113:D125)</f>
        <v>5321793</v>
      </c>
      <c r="E112" s="29">
        <f t="shared" si="103"/>
        <v>0</v>
      </c>
      <c r="F112" s="29">
        <f t="shared" si="103"/>
        <v>0</v>
      </c>
      <c r="G112" s="29">
        <f t="shared" si="103"/>
        <v>699796.31</v>
      </c>
      <c r="H112" s="29">
        <f t="shared" si="103"/>
        <v>699796.31</v>
      </c>
      <c r="I112" s="29">
        <f t="shared" si="103"/>
        <v>0</v>
      </c>
      <c r="J112" s="29">
        <f t="shared" si="103"/>
        <v>0</v>
      </c>
      <c r="K112" s="29">
        <f t="shared" si="103"/>
        <v>6021589.3100000005</v>
      </c>
      <c r="L112" s="29">
        <f t="shared" si="103"/>
        <v>6021589.3100000005</v>
      </c>
      <c r="M112" s="29">
        <f t="shared" si="103"/>
        <v>0</v>
      </c>
      <c r="N112" s="29">
        <f t="shared" si="103"/>
        <v>0</v>
      </c>
    </row>
    <row r="113" spans="1:143" ht="54.75" customHeight="1" x14ac:dyDescent="0.2">
      <c r="A113" s="30" t="s">
        <v>155</v>
      </c>
      <c r="B113" s="34" t="s">
        <v>156</v>
      </c>
      <c r="C113" s="31">
        <f t="shared" ref="C113:C130" si="104">D113+E113</f>
        <v>2150814</v>
      </c>
      <c r="D113" s="31">
        <v>2150814</v>
      </c>
      <c r="E113" s="31"/>
      <c r="F113" s="31"/>
      <c r="G113" s="31">
        <f>H113+I113</f>
        <v>0</v>
      </c>
      <c r="H113" s="31"/>
      <c r="I113" s="31"/>
      <c r="J113" s="31"/>
      <c r="K113" s="31">
        <f t="shared" si="74"/>
        <v>2150814</v>
      </c>
      <c r="L113" s="31">
        <f t="shared" si="75"/>
        <v>2150814</v>
      </c>
      <c r="M113" s="31">
        <f t="shared" si="76"/>
        <v>0</v>
      </c>
      <c r="N113" s="31">
        <f t="shared" si="77"/>
        <v>0</v>
      </c>
    </row>
    <row r="114" spans="1:143" ht="79.5" customHeight="1" x14ac:dyDescent="0.2">
      <c r="A114" s="30">
        <v>41051500</v>
      </c>
      <c r="B114" s="44" t="s">
        <v>211</v>
      </c>
      <c r="C114" s="31">
        <f t="shared" si="104"/>
        <v>2407573</v>
      </c>
      <c r="D114" s="31">
        <v>2407573</v>
      </c>
      <c r="E114" s="31"/>
      <c r="F114" s="31">
        <v>0</v>
      </c>
      <c r="G114" s="31">
        <f>H114+I114</f>
        <v>474796.31</v>
      </c>
      <c r="H114" s="31">
        <v>474796.31</v>
      </c>
      <c r="I114" s="31"/>
      <c r="J114" s="31">
        <v>0</v>
      </c>
      <c r="K114" s="31">
        <f t="shared" si="74"/>
        <v>2882369.31</v>
      </c>
      <c r="L114" s="31">
        <f t="shared" si="75"/>
        <v>2882369.31</v>
      </c>
      <c r="M114" s="31">
        <f t="shared" si="76"/>
        <v>0</v>
      </c>
      <c r="N114" s="31">
        <f t="shared" si="77"/>
        <v>0</v>
      </c>
    </row>
    <row r="115" spans="1:143" ht="51" hidden="1" customHeight="1" x14ac:dyDescent="0.2">
      <c r="A115" s="30">
        <v>41051200</v>
      </c>
      <c r="B115" s="44" t="s">
        <v>193</v>
      </c>
      <c r="C115" s="31">
        <f t="shared" si="104"/>
        <v>0</v>
      </c>
      <c r="D115" s="31"/>
      <c r="E115" s="31"/>
      <c r="F115" s="31"/>
      <c r="G115" s="31">
        <f t="shared" ref="G115:G117" si="105">H115+I115</f>
        <v>0</v>
      </c>
      <c r="H115" s="31"/>
      <c r="I115" s="31"/>
      <c r="J115" s="31"/>
      <c r="K115" s="31">
        <f t="shared" ref="K115:K117" si="106">C115+G115</f>
        <v>0</v>
      </c>
      <c r="L115" s="31">
        <f t="shared" ref="L115:L117" si="107">D115+H115</f>
        <v>0</v>
      </c>
      <c r="M115" s="31">
        <f t="shared" ref="M115:M117" si="108">E115+I115</f>
        <v>0</v>
      </c>
      <c r="N115" s="31">
        <f t="shared" ref="N115:N117" si="109">F115+J115</f>
        <v>0</v>
      </c>
    </row>
    <row r="116" spans="1:143" ht="55.5" hidden="1" customHeight="1" x14ac:dyDescent="0.2">
      <c r="A116" s="30">
        <v>41051400</v>
      </c>
      <c r="B116" s="44" t="s">
        <v>196</v>
      </c>
      <c r="C116" s="31">
        <f t="shared" si="104"/>
        <v>0</v>
      </c>
      <c r="D116" s="31"/>
      <c r="E116" s="31"/>
      <c r="F116" s="31"/>
      <c r="G116" s="31">
        <f t="shared" si="105"/>
        <v>0</v>
      </c>
      <c r="H116" s="31"/>
      <c r="I116" s="31"/>
      <c r="J116" s="31"/>
      <c r="K116" s="31">
        <f t="shared" ref="K116" si="110">C116+G116</f>
        <v>0</v>
      </c>
      <c r="L116" s="31">
        <f t="shared" ref="L116" si="111">D116+H116</f>
        <v>0</v>
      </c>
      <c r="M116" s="31">
        <f t="shared" ref="M116" si="112">E116+I116</f>
        <v>0</v>
      </c>
      <c r="N116" s="31">
        <f t="shared" ref="N116" si="113">F116+J116</f>
        <v>0</v>
      </c>
    </row>
    <row r="117" spans="1:143" ht="56.25" hidden="1" customHeight="1" x14ac:dyDescent="0.2">
      <c r="A117" s="30">
        <v>41051700</v>
      </c>
      <c r="B117" s="44" t="s">
        <v>168</v>
      </c>
      <c r="C117" s="31">
        <f t="shared" si="104"/>
        <v>0</v>
      </c>
      <c r="D117" s="31"/>
      <c r="E117" s="31"/>
      <c r="F117" s="31"/>
      <c r="G117" s="31">
        <f t="shared" si="105"/>
        <v>0</v>
      </c>
      <c r="H117" s="31"/>
      <c r="I117" s="31"/>
      <c r="J117" s="31"/>
      <c r="K117" s="31">
        <f t="shared" si="106"/>
        <v>0</v>
      </c>
      <c r="L117" s="31">
        <f t="shared" si="107"/>
        <v>0</v>
      </c>
      <c r="M117" s="31">
        <f t="shared" si="108"/>
        <v>0</v>
      </c>
      <c r="N117" s="31">
        <f t="shared" si="109"/>
        <v>0</v>
      </c>
    </row>
    <row r="118" spans="1:143" ht="27" customHeight="1" x14ac:dyDescent="0.2">
      <c r="A118" s="30">
        <v>41053900</v>
      </c>
      <c r="B118" s="34" t="s">
        <v>158</v>
      </c>
      <c r="C118" s="31">
        <f t="shared" si="104"/>
        <v>300000</v>
      </c>
      <c r="D118" s="31">
        <v>300000</v>
      </c>
      <c r="E118" s="31"/>
      <c r="F118" s="31"/>
      <c r="G118" s="31">
        <f t="shared" ref="G118:G125" si="114">H118+I118</f>
        <v>225000</v>
      </c>
      <c r="H118" s="31">
        <v>225000</v>
      </c>
      <c r="I118" s="31"/>
      <c r="J118" s="31"/>
      <c r="K118" s="31">
        <f t="shared" si="74"/>
        <v>525000</v>
      </c>
      <c r="L118" s="31">
        <f t="shared" si="75"/>
        <v>525000</v>
      </c>
      <c r="M118" s="31">
        <f t="shared" si="76"/>
        <v>0</v>
      </c>
      <c r="N118" s="31">
        <f t="shared" si="77"/>
        <v>0</v>
      </c>
    </row>
    <row r="119" spans="1:143" ht="51" hidden="1" x14ac:dyDescent="0.2">
      <c r="A119" s="30">
        <v>41051400</v>
      </c>
      <c r="B119" s="34" t="s">
        <v>167</v>
      </c>
      <c r="C119" s="31">
        <f t="shared" si="104"/>
        <v>0</v>
      </c>
      <c r="D119" s="31"/>
      <c r="E119" s="31"/>
      <c r="F119" s="31"/>
      <c r="G119" s="31">
        <f t="shared" si="114"/>
        <v>0</v>
      </c>
      <c r="H119" s="31">
        <v>0</v>
      </c>
      <c r="I119" s="31"/>
      <c r="J119" s="31"/>
      <c r="K119" s="31">
        <f t="shared" si="74"/>
        <v>0</v>
      </c>
      <c r="L119" s="31">
        <f t="shared" si="75"/>
        <v>0</v>
      </c>
      <c r="M119" s="31">
        <f t="shared" si="76"/>
        <v>0</v>
      </c>
      <c r="N119" s="31">
        <f t="shared" si="77"/>
        <v>0</v>
      </c>
    </row>
    <row r="120" spans="1:143" ht="51" hidden="1" x14ac:dyDescent="0.2">
      <c r="A120" s="30">
        <v>41051700</v>
      </c>
      <c r="B120" s="34" t="s">
        <v>168</v>
      </c>
      <c r="C120" s="31">
        <f t="shared" si="104"/>
        <v>0</v>
      </c>
      <c r="D120" s="31"/>
      <c r="E120" s="31"/>
      <c r="F120" s="31"/>
      <c r="G120" s="31">
        <f t="shared" si="114"/>
        <v>0</v>
      </c>
      <c r="H120" s="31"/>
      <c r="I120" s="31"/>
      <c r="J120" s="31"/>
      <c r="K120" s="31">
        <f t="shared" si="74"/>
        <v>0</v>
      </c>
      <c r="L120" s="31">
        <f t="shared" si="75"/>
        <v>0</v>
      </c>
      <c r="M120" s="31">
        <f t="shared" si="76"/>
        <v>0</v>
      </c>
      <c r="N120" s="31">
        <f t="shared" si="77"/>
        <v>0</v>
      </c>
    </row>
    <row r="121" spans="1:143" ht="76.5" hidden="1" x14ac:dyDescent="0.2">
      <c r="A121" s="30">
        <v>41052600</v>
      </c>
      <c r="B121" s="34" t="s">
        <v>169</v>
      </c>
      <c r="C121" s="31">
        <f t="shared" si="104"/>
        <v>0</v>
      </c>
      <c r="D121" s="31"/>
      <c r="E121" s="31">
        <v>0</v>
      </c>
      <c r="F121" s="31">
        <v>0</v>
      </c>
      <c r="G121" s="31">
        <f t="shared" si="114"/>
        <v>0</v>
      </c>
      <c r="H121" s="31"/>
      <c r="I121" s="31">
        <v>0</v>
      </c>
      <c r="J121" s="31">
        <v>0</v>
      </c>
      <c r="K121" s="31">
        <f t="shared" si="74"/>
        <v>0</v>
      </c>
      <c r="L121" s="31">
        <f t="shared" si="75"/>
        <v>0</v>
      </c>
      <c r="M121" s="31">
        <f t="shared" si="76"/>
        <v>0</v>
      </c>
      <c r="N121" s="31">
        <f t="shared" si="77"/>
        <v>0</v>
      </c>
    </row>
    <row r="122" spans="1:143" ht="16.5" hidden="1" customHeight="1" x14ac:dyDescent="0.2">
      <c r="A122" s="30" t="s">
        <v>157</v>
      </c>
      <c r="B122" s="34" t="s">
        <v>158</v>
      </c>
      <c r="C122" s="31">
        <f t="shared" si="104"/>
        <v>0</v>
      </c>
      <c r="D122" s="31"/>
      <c r="E122" s="31"/>
      <c r="F122" s="31"/>
      <c r="G122" s="31">
        <f t="shared" si="114"/>
        <v>0</v>
      </c>
      <c r="H122" s="31">
        <v>0</v>
      </c>
      <c r="I122" s="31"/>
      <c r="J122" s="31"/>
      <c r="K122" s="31">
        <f t="shared" si="74"/>
        <v>0</v>
      </c>
      <c r="L122" s="31">
        <f t="shared" si="75"/>
        <v>0</v>
      </c>
      <c r="M122" s="31">
        <f t="shared" si="76"/>
        <v>0</v>
      </c>
      <c r="N122" s="31">
        <f t="shared" si="77"/>
        <v>0</v>
      </c>
    </row>
    <row r="123" spans="1:143" ht="59.25" customHeight="1" x14ac:dyDescent="0.2">
      <c r="A123" s="30">
        <v>41055000</v>
      </c>
      <c r="B123" s="34" t="s">
        <v>170</v>
      </c>
      <c r="C123" s="31">
        <f t="shared" si="104"/>
        <v>9200</v>
      </c>
      <c r="D123" s="31">
        <v>9200</v>
      </c>
      <c r="E123" s="31"/>
      <c r="F123" s="31"/>
      <c r="G123" s="31">
        <f t="shared" si="114"/>
        <v>0</v>
      </c>
      <c r="H123" s="31"/>
      <c r="I123" s="31"/>
      <c r="J123" s="31"/>
      <c r="K123" s="31">
        <f>C123+G123</f>
        <v>9200</v>
      </c>
      <c r="L123" s="31">
        <f t="shared" si="75"/>
        <v>9200</v>
      </c>
      <c r="M123" s="31">
        <f t="shared" si="76"/>
        <v>0</v>
      </c>
      <c r="N123" s="31">
        <f t="shared" si="77"/>
        <v>0</v>
      </c>
    </row>
    <row r="124" spans="1:143" ht="59.25" customHeight="1" x14ac:dyDescent="0.2">
      <c r="A124" s="45">
        <v>41057700</v>
      </c>
      <c r="B124" s="34" t="s">
        <v>207</v>
      </c>
      <c r="C124" s="31">
        <f t="shared" si="104"/>
        <v>70272</v>
      </c>
      <c r="D124" s="31">
        <v>70272</v>
      </c>
      <c r="E124" s="31"/>
      <c r="F124" s="31"/>
      <c r="G124" s="31">
        <f t="shared" si="114"/>
        <v>0</v>
      </c>
      <c r="H124" s="31"/>
      <c r="I124" s="31"/>
      <c r="J124" s="31"/>
      <c r="K124" s="31">
        <f>C124+G124</f>
        <v>70272</v>
      </c>
      <c r="L124" s="31">
        <f t="shared" si="75"/>
        <v>70272</v>
      </c>
      <c r="M124" s="31">
        <f t="shared" si="76"/>
        <v>0</v>
      </c>
      <c r="N124" s="31">
        <f t="shared" si="77"/>
        <v>0</v>
      </c>
    </row>
    <row r="125" spans="1:143" ht="79.5" customHeight="1" x14ac:dyDescent="0.2">
      <c r="A125" s="45">
        <v>41059300</v>
      </c>
      <c r="B125" s="52" t="s">
        <v>203</v>
      </c>
      <c r="C125" s="31">
        <f t="shared" si="104"/>
        <v>383934</v>
      </c>
      <c r="D125" s="31">
        <f>245718+138216</f>
        <v>383934</v>
      </c>
      <c r="E125" s="31"/>
      <c r="F125" s="31"/>
      <c r="G125" s="31">
        <f t="shared" si="114"/>
        <v>0</v>
      </c>
      <c r="H125" s="31"/>
      <c r="I125" s="31"/>
      <c r="J125" s="31"/>
      <c r="K125" s="31">
        <f>C125+G125</f>
        <v>383934</v>
      </c>
      <c r="L125" s="31">
        <f t="shared" ref="L125" si="115">D125+H125</f>
        <v>383934</v>
      </c>
      <c r="M125" s="31">
        <f t="shared" ref="M125" si="116">E125+I125</f>
        <v>0</v>
      </c>
      <c r="N125" s="31">
        <f t="shared" ref="N125" si="117">F125+J125</f>
        <v>0</v>
      </c>
    </row>
    <row r="126" spans="1:143" s="10" customFormat="1" ht="47.25" hidden="1" customHeight="1" x14ac:dyDescent="0.2">
      <c r="A126" s="46">
        <v>42000000</v>
      </c>
      <c r="B126" s="14" t="s">
        <v>182</v>
      </c>
      <c r="C126" s="29">
        <f>C127</f>
        <v>0</v>
      </c>
      <c r="D126" s="29">
        <f t="shared" ref="D126:J126" si="118">D127</f>
        <v>0</v>
      </c>
      <c r="E126" s="29">
        <f t="shared" si="118"/>
        <v>0</v>
      </c>
      <c r="F126" s="29">
        <f t="shared" si="118"/>
        <v>0</v>
      </c>
      <c r="G126" s="29">
        <f t="shared" si="118"/>
        <v>0</v>
      </c>
      <c r="H126" s="29">
        <f t="shared" si="118"/>
        <v>0</v>
      </c>
      <c r="I126" s="29">
        <f t="shared" si="118"/>
        <v>0</v>
      </c>
      <c r="J126" s="29">
        <f t="shared" si="118"/>
        <v>0</v>
      </c>
      <c r="K126" s="29">
        <f t="shared" ref="K126:K130" si="119">C126+G126</f>
        <v>0</v>
      </c>
      <c r="L126" s="29">
        <f t="shared" ref="L126:L130" si="120">D126+H126</f>
        <v>0</v>
      </c>
      <c r="M126" s="29">
        <f t="shared" ref="M126:M130" si="121">E126+I126</f>
        <v>0</v>
      </c>
      <c r="N126" s="29">
        <f t="shared" ref="N126:N130" si="122">F126+J126</f>
        <v>0</v>
      </c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</row>
    <row r="127" spans="1:143" s="4" customFormat="1" ht="41.25" hidden="1" customHeight="1" x14ac:dyDescent="0.2">
      <c r="A127" s="27">
        <v>42020000</v>
      </c>
      <c r="B127" s="14" t="s">
        <v>183</v>
      </c>
      <c r="C127" s="29">
        <f>C128</f>
        <v>0</v>
      </c>
      <c r="D127" s="29">
        <f t="shared" ref="D127" si="123">D128</f>
        <v>0</v>
      </c>
      <c r="E127" s="29">
        <f t="shared" ref="E127" si="124">E128</f>
        <v>0</v>
      </c>
      <c r="F127" s="29">
        <f t="shared" ref="F127" si="125">F128</f>
        <v>0</v>
      </c>
      <c r="G127" s="29">
        <f t="shared" ref="G127" si="126">G128</f>
        <v>0</v>
      </c>
      <c r="H127" s="29">
        <f t="shared" ref="H127" si="127">H128</f>
        <v>0</v>
      </c>
      <c r="I127" s="29">
        <f t="shared" ref="I127" si="128">I128</f>
        <v>0</v>
      </c>
      <c r="J127" s="29">
        <f t="shared" ref="J127" si="129">J128</f>
        <v>0</v>
      </c>
      <c r="K127" s="29">
        <f t="shared" si="119"/>
        <v>0</v>
      </c>
      <c r="L127" s="29">
        <f t="shared" si="120"/>
        <v>0</v>
      </c>
      <c r="M127" s="29">
        <f t="shared" si="121"/>
        <v>0</v>
      </c>
      <c r="N127" s="29">
        <f t="shared" si="122"/>
        <v>0</v>
      </c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</row>
    <row r="128" spans="1:143" ht="27.6" hidden="1" customHeight="1" x14ac:dyDescent="0.2">
      <c r="A128" s="47">
        <v>42020500</v>
      </c>
      <c r="B128" s="13" t="s">
        <v>184</v>
      </c>
      <c r="C128" s="31">
        <f t="shared" si="104"/>
        <v>0</v>
      </c>
      <c r="D128" s="48"/>
      <c r="E128" s="48"/>
      <c r="F128" s="48"/>
      <c r="G128" s="31">
        <f>H128+I128</f>
        <v>0</v>
      </c>
      <c r="H128" s="48"/>
      <c r="I128" s="48"/>
      <c r="J128" s="48"/>
      <c r="K128" s="31">
        <f t="shared" si="119"/>
        <v>0</v>
      </c>
      <c r="L128" s="31">
        <f t="shared" si="120"/>
        <v>0</v>
      </c>
      <c r="M128" s="31">
        <f t="shared" si="121"/>
        <v>0</v>
      </c>
      <c r="N128" s="31">
        <f t="shared" si="122"/>
        <v>0</v>
      </c>
    </row>
    <row r="129" spans="1:14" ht="27.6" hidden="1" customHeight="1" x14ac:dyDescent="0.2">
      <c r="A129" s="40">
        <v>50000000</v>
      </c>
      <c r="B129" s="14" t="s">
        <v>194</v>
      </c>
      <c r="C129" s="29">
        <f>C130</f>
        <v>0</v>
      </c>
      <c r="D129" s="29">
        <f t="shared" ref="D129:N129" si="130">D130</f>
        <v>0</v>
      </c>
      <c r="E129" s="29">
        <f t="shared" si="130"/>
        <v>0</v>
      </c>
      <c r="F129" s="29">
        <f t="shared" si="130"/>
        <v>0</v>
      </c>
      <c r="G129" s="29">
        <f t="shared" si="130"/>
        <v>0</v>
      </c>
      <c r="H129" s="29">
        <f t="shared" si="130"/>
        <v>0</v>
      </c>
      <c r="I129" s="29">
        <f t="shared" si="130"/>
        <v>0</v>
      </c>
      <c r="J129" s="29">
        <f t="shared" si="130"/>
        <v>0</v>
      </c>
      <c r="K129" s="29">
        <f t="shared" si="130"/>
        <v>0</v>
      </c>
      <c r="L129" s="29">
        <f t="shared" si="130"/>
        <v>0</v>
      </c>
      <c r="M129" s="29">
        <f t="shared" si="130"/>
        <v>0</v>
      </c>
      <c r="N129" s="29">
        <f t="shared" si="130"/>
        <v>0</v>
      </c>
    </row>
    <row r="130" spans="1:14" ht="54" hidden="1" customHeight="1" x14ac:dyDescent="0.2">
      <c r="A130" s="38">
        <v>50110000</v>
      </c>
      <c r="B130" s="13" t="s">
        <v>195</v>
      </c>
      <c r="C130" s="31">
        <f t="shared" si="104"/>
        <v>0</v>
      </c>
      <c r="D130" s="48"/>
      <c r="E130" s="48"/>
      <c r="F130" s="48"/>
      <c r="G130" s="31">
        <f>H130+I130</f>
        <v>0</v>
      </c>
      <c r="H130" s="48"/>
      <c r="I130" s="48"/>
      <c r="J130" s="48"/>
      <c r="K130" s="31">
        <f t="shared" si="119"/>
        <v>0</v>
      </c>
      <c r="L130" s="31">
        <f t="shared" si="120"/>
        <v>0</v>
      </c>
      <c r="M130" s="31">
        <f t="shared" si="121"/>
        <v>0</v>
      </c>
      <c r="N130" s="31">
        <f t="shared" si="122"/>
        <v>0</v>
      </c>
    </row>
    <row r="131" spans="1:14" ht="15" customHeight="1" x14ac:dyDescent="0.2">
      <c r="A131" s="49" t="s">
        <v>160</v>
      </c>
      <c r="B131" s="50" t="s">
        <v>159</v>
      </c>
      <c r="C131" s="51">
        <f t="shared" ref="C131:N131" si="131">C98+C99+C126+C129</f>
        <v>373144767</v>
      </c>
      <c r="D131" s="51">
        <f t="shared" si="131"/>
        <v>366252247</v>
      </c>
      <c r="E131" s="51">
        <f t="shared" si="131"/>
        <v>6892520</v>
      </c>
      <c r="F131" s="51">
        <f t="shared" si="131"/>
        <v>1545000</v>
      </c>
      <c r="G131" s="51">
        <f t="shared" si="131"/>
        <v>699796.31</v>
      </c>
      <c r="H131" s="51">
        <f t="shared" si="131"/>
        <v>699796.31</v>
      </c>
      <c r="I131" s="51">
        <f t="shared" si="131"/>
        <v>0</v>
      </c>
      <c r="J131" s="51">
        <f t="shared" si="131"/>
        <v>0</v>
      </c>
      <c r="K131" s="51">
        <f t="shared" si="131"/>
        <v>373844563.31</v>
      </c>
      <c r="L131" s="51">
        <f t="shared" si="131"/>
        <v>366952043.31</v>
      </c>
      <c r="M131" s="51">
        <f t="shared" si="131"/>
        <v>6892520</v>
      </c>
      <c r="N131" s="51">
        <f t="shared" si="131"/>
        <v>1545000</v>
      </c>
    </row>
    <row r="132" spans="1:14" ht="15" customHeight="1" x14ac:dyDescent="0.2">
      <c r="A132" s="5"/>
      <c r="B132" s="6"/>
      <c r="C132" s="11"/>
      <c r="D132" s="11"/>
      <c r="E132" s="11"/>
      <c r="F132" s="11"/>
      <c r="G132" s="11"/>
      <c r="H132" s="11"/>
      <c r="I132" s="11"/>
      <c r="J132" s="11"/>
      <c r="K132" s="12"/>
      <c r="L132" s="12"/>
      <c r="M132" s="12"/>
      <c r="N132" s="12"/>
    </row>
    <row r="133" spans="1:14" x14ac:dyDescent="0.2">
      <c r="A133" s="5"/>
      <c r="B133" s="6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</row>
    <row r="134" spans="1:14" ht="18.75" x14ac:dyDescent="0.3">
      <c r="A134" s="72" t="s">
        <v>176</v>
      </c>
      <c r="B134" s="72"/>
      <c r="C134" s="72"/>
      <c r="D134" s="72"/>
      <c r="E134" s="72"/>
      <c r="F134" s="72"/>
      <c r="G134" s="72"/>
      <c r="H134" s="72"/>
      <c r="I134" s="72"/>
      <c r="J134" s="72"/>
      <c r="K134" s="72"/>
      <c r="L134" s="72"/>
      <c r="M134" s="72"/>
      <c r="N134" s="72"/>
    </row>
  </sheetData>
  <mergeCells count="31">
    <mergeCell ref="A134:N134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  <mergeCell ref="K10:K12"/>
    <mergeCell ref="L10:L12"/>
    <mergeCell ref="M10:N10"/>
    <mergeCell ref="M11:M12"/>
    <mergeCell ref="N11:N12"/>
    <mergeCell ref="K9:N9"/>
    <mergeCell ref="G1:J1"/>
    <mergeCell ref="G2:J2"/>
    <mergeCell ref="K2:N2"/>
    <mergeCell ref="K3:N3"/>
    <mergeCell ref="A9:A12"/>
    <mergeCell ref="B9:B12"/>
    <mergeCell ref="C9:F9"/>
    <mergeCell ref="G9:J9"/>
    <mergeCell ref="D5:I6"/>
  </mergeCells>
  <conditionalFormatting sqref="A22">
    <cfRule type="expression" dxfId="3" priority="5" stopIfTrue="1">
      <formula>XFC22=1</formula>
    </cfRule>
  </conditionalFormatting>
  <conditionalFormatting sqref="B22">
    <cfRule type="expression" dxfId="2" priority="6" stopIfTrue="1">
      <formula>XFC22=1</formula>
    </cfRule>
  </conditionalFormatting>
  <conditionalFormatting sqref="A93">
    <cfRule type="expression" dxfId="1" priority="1" stopIfTrue="1">
      <formula>XFC93=1</formula>
    </cfRule>
  </conditionalFormatting>
  <conditionalFormatting sqref="B93">
    <cfRule type="expression" dxfId="0" priority="2" stopIfTrue="1">
      <formula>XFC93=1</formula>
    </cfRule>
  </conditionalFormatting>
  <pageMargins left="0.59055118110236227" right="0.39370078740157483" top="0.39370078740157483" bottom="0.19685039370078741" header="0" footer="0"/>
  <pageSetup paperSize="9" scale="48" fitToHeight="500" orientation="landscape" r:id="rId1"/>
  <rowBreaks count="2" manualBreakCount="2">
    <brk id="39" max="13" man="1"/>
    <brk id="7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asus_fin</cp:lastModifiedBy>
  <cp:lastPrinted>2025-12-11T09:26:13Z</cp:lastPrinted>
  <dcterms:created xsi:type="dcterms:W3CDTF">2020-12-22T13:27:44Z</dcterms:created>
  <dcterms:modified xsi:type="dcterms:W3CDTF">2025-12-11T09:26:15Z</dcterms:modified>
</cp:coreProperties>
</file>